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0" windowWidth="10275" windowHeight="8145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<sst xmlns="http://schemas.openxmlformats.org/spreadsheetml/2006/main" count="249" uniqueCount="68">
  <si>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</si>
  <si>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</si>
  <si>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</si>
  <si>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</si>
  <si>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</si>
  <si>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</si>
  <si>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</si>
  <si>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</si>
  <si>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</si>
  <si>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</si>
  <si>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</si>
  <si>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</si>
  <si>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</si>
  <si>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</si>
  <si>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</si>
  <si>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</si>
  <si>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</si>
  <si>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</si>
  <si>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</si>
  <si>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</si>
  <si>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</si>
  <si>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</si>
  <si>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</si>
  <si>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</si>
  <si>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</si>
  <si>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</si>
  <si>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</si>
  <si>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</si>
  <si>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</si>
  <si>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</si>
  <si>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</si>
  <si>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</si>
  <si>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</si>
  <si>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</si>
  <si>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</si>
  <si>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</si>
  <si>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</si>
  <si>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</si>
  <si>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</si>
  <si>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</si>
  <si>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</si>
  <si>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</si>
  <si>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</si>
  <si>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</si>
  <si>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</si>
  <si>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</si>
  <si>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</si>
  <si>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</si>
  <si>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</si>
  <si>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</si>
  <si>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</si>
  <si>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</si>
  <si>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</si>
  <si>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</si>
  <si>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</si>
  <si>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</si>
  <si>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</si>
  <si>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</si>
  <si>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</si>
  <si>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</si>
  <si>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</si>
  <si>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</si>
  <si>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</si>
  <si>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</si>
  <si>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</si>
  <si>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</si>
  <si>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</si>
  <si>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第６表　平成２８年度国民健康保険税（料）に関する調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</si>
</sst>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.0%"/>
    <numFmt numFmtId="180" formatCode="0.000%"/>
    <numFmt numFmtId="181" formatCode="0.00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0" borderId="17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20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view="pageBreakPreview" zoomScale="70" zoomScaleSheetLayoutView="70" zoomScalePageLayoutView="0" workbookViewId="0" topLeftCell="A1">
      <pane xSplit="2" ySplit="6" topLeftCell="C13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2" t="s">
        <v>67</v>
      </c>
      <c r="B1" s="2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3" t="s">
        <v>2</v>
      </c>
      <c r="B2" s="21"/>
      <c r="C2" s="11"/>
      <c r="D2" s="11"/>
      <c r="E2" s="11"/>
      <c r="F2" s="11"/>
      <c r="G2" s="11"/>
      <c r="H2" s="11"/>
      <c r="I2" s="11"/>
      <c r="J2" s="11"/>
      <c r="K2" s="11"/>
    </row>
    <row r="3" spans="1:11" ht="17.25" customHeight="1">
      <c r="A3" s="81" t="s">
        <v>48</v>
      </c>
      <c r="B3" s="90" t="s">
        <v>49</v>
      </c>
      <c r="C3" s="84" t="s">
        <v>50</v>
      </c>
      <c r="D3" s="85"/>
      <c r="E3" s="84" t="s">
        <v>51</v>
      </c>
      <c r="F3" s="96"/>
      <c r="G3" s="96"/>
      <c r="H3" s="96"/>
      <c r="I3" s="14"/>
      <c r="J3" s="93" t="s">
        <v>52</v>
      </c>
      <c r="K3" s="93" t="s">
        <v>53</v>
      </c>
    </row>
    <row r="4" spans="1:11" ht="17.25" customHeight="1">
      <c r="A4" s="82"/>
      <c r="B4" s="91"/>
      <c r="C4" s="86" t="s">
        <v>54</v>
      </c>
      <c r="D4" s="89" t="s">
        <v>55</v>
      </c>
      <c r="E4" s="93" t="s">
        <v>56</v>
      </c>
      <c r="F4" s="93" t="s">
        <v>57</v>
      </c>
      <c r="G4" s="93" t="s">
        <v>58</v>
      </c>
      <c r="H4" s="93" t="s">
        <v>0</v>
      </c>
      <c r="I4" s="15" t="s">
        <v>59</v>
      </c>
      <c r="J4" s="94"/>
      <c r="K4" s="94"/>
    </row>
    <row r="5" spans="1:11" ht="17.25" customHeight="1">
      <c r="A5" s="82"/>
      <c r="B5" s="91"/>
      <c r="C5" s="87"/>
      <c r="D5" s="89"/>
      <c r="E5" s="94"/>
      <c r="F5" s="94"/>
      <c r="G5" s="94"/>
      <c r="H5" s="94"/>
      <c r="I5" s="15" t="s">
        <v>60</v>
      </c>
      <c r="J5" s="94"/>
      <c r="K5" s="94"/>
    </row>
    <row r="6" spans="1:11" ht="17.25" customHeight="1">
      <c r="A6" s="83"/>
      <c r="B6" s="92"/>
      <c r="C6" s="88"/>
      <c r="D6" s="89"/>
      <c r="E6" s="95"/>
      <c r="F6" s="95"/>
      <c r="G6" s="95"/>
      <c r="H6" s="95"/>
      <c r="I6" s="16"/>
      <c r="J6" s="95"/>
      <c r="K6" s="95"/>
    </row>
    <row r="7" spans="1:11" ht="21.75" customHeight="1">
      <c r="A7" s="28">
        <v>1</v>
      </c>
      <c r="B7" s="22" t="s">
        <v>3</v>
      </c>
      <c r="C7" s="54">
        <v>39830</v>
      </c>
      <c r="D7" s="54">
        <v>65399</v>
      </c>
      <c r="E7" s="76">
        <v>2617039</v>
      </c>
      <c r="F7" s="76">
        <v>0</v>
      </c>
      <c r="G7" s="76">
        <v>1111719</v>
      </c>
      <c r="H7" s="76">
        <v>711238</v>
      </c>
      <c r="I7" s="59">
        <f>SUM(E7:H7)</f>
        <v>4439996</v>
      </c>
      <c r="J7" s="60">
        <f>SUM(I7*1000/C7)</f>
        <v>111473.66306803917</v>
      </c>
      <c r="K7" s="60">
        <f>SUM(I7*1000/D7)</f>
        <v>67890.88518173061</v>
      </c>
    </row>
    <row r="8" spans="1:11" ht="21.75" customHeight="1">
      <c r="A8" s="29">
        <v>2</v>
      </c>
      <c r="B8" s="19" t="s">
        <v>4</v>
      </c>
      <c r="C8" s="55">
        <v>24061</v>
      </c>
      <c r="D8" s="55">
        <v>37288</v>
      </c>
      <c r="E8" s="77">
        <v>1359659</v>
      </c>
      <c r="F8" s="77">
        <v>0</v>
      </c>
      <c r="G8" s="77">
        <v>468591</v>
      </c>
      <c r="H8" s="77">
        <v>488193</v>
      </c>
      <c r="I8" s="61">
        <f aca="true" t="shared" si="0" ref="I8:I51">SUM(E8:H8)</f>
        <v>2316443</v>
      </c>
      <c r="J8" s="62">
        <f aca="true" t="shared" si="1" ref="J8:J51">SUM(I8*1000/C8)</f>
        <v>96273.762520261</v>
      </c>
      <c r="K8" s="62">
        <f aca="true" t="shared" si="2" ref="K8:K51">SUM(I8*1000/D8)</f>
        <v>62123.0154473289</v>
      </c>
    </row>
    <row r="9" spans="1:11" ht="21.75" customHeight="1">
      <c r="A9" s="29">
        <v>3</v>
      </c>
      <c r="B9" s="19" t="s">
        <v>5</v>
      </c>
      <c r="C9" s="55">
        <v>22747</v>
      </c>
      <c r="D9" s="55">
        <v>37716</v>
      </c>
      <c r="E9" s="77">
        <v>1477745</v>
      </c>
      <c r="F9" s="77">
        <v>0</v>
      </c>
      <c r="G9" s="77">
        <v>578130</v>
      </c>
      <c r="H9" s="77">
        <v>392584</v>
      </c>
      <c r="I9" s="61">
        <f t="shared" si="0"/>
        <v>2448459</v>
      </c>
      <c r="J9" s="62">
        <f t="shared" si="1"/>
        <v>107638.7655515013</v>
      </c>
      <c r="K9" s="62">
        <f t="shared" si="2"/>
        <v>64918.310531339484</v>
      </c>
    </row>
    <row r="10" spans="1:11" ht="21.75" customHeight="1">
      <c r="A10" s="29">
        <v>4</v>
      </c>
      <c r="B10" s="19" t="s">
        <v>6</v>
      </c>
      <c r="C10" s="55">
        <v>23223</v>
      </c>
      <c r="D10" s="55">
        <v>40461</v>
      </c>
      <c r="E10" s="77">
        <v>1699087</v>
      </c>
      <c r="F10" s="77">
        <v>0</v>
      </c>
      <c r="G10" s="77">
        <v>503907</v>
      </c>
      <c r="H10" s="77">
        <v>311544</v>
      </c>
      <c r="I10" s="61">
        <f t="shared" si="0"/>
        <v>2514538</v>
      </c>
      <c r="J10" s="62">
        <f t="shared" si="1"/>
        <v>108277.91413684709</v>
      </c>
      <c r="K10" s="62">
        <f t="shared" si="2"/>
        <v>62147.20347989422</v>
      </c>
    </row>
    <row r="11" spans="1:11" ht="21.75" customHeight="1">
      <c r="A11" s="29">
        <v>5</v>
      </c>
      <c r="B11" s="19" t="s">
        <v>7</v>
      </c>
      <c r="C11" s="55">
        <v>12111</v>
      </c>
      <c r="D11" s="55">
        <v>20899</v>
      </c>
      <c r="E11" s="77">
        <v>770695</v>
      </c>
      <c r="F11" s="77">
        <v>126498</v>
      </c>
      <c r="G11" s="77">
        <v>328098</v>
      </c>
      <c r="H11" s="77">
        <v>167881</v>
      </c>
      <c r="I11" s="61">
        <f t="shared" si="0"/>
        <v>1393172</v>
      </c>
      <c r="J11" s="62">
        <f t="shared" si="1"/>
        <v>115033.60581289737</v>
      </c>
      <c r="K11" s="62">
        <f t="shared" si="2"/>
        <v>66662.1369443514</v>
      </c>
    </row>
    <row r="12" spans="1:11" ht="21.75" customHeight="1">
      <c r="A12" s="29">
        <v>6</v>
      </c>
      <c r="B12" s="19" t="s">
        <v>8</v>
      </c>
      <c r="C12" s="55">
        <v>8537</v>
      </c>
      <c r="D12" s="55">
        <v>15334</v>
      </c>
      <c r="E12" s="77">
        <v>612224</v>
      </c>
      <c r="F12" s="77">
        <v>126117</v>
      </c>
      <c r="G12" s="77">
        <v>199358</v>
      </c>
      <c r="H12" s="77">
        <v>114624</v>
      </c>
      <c r="I12" s="61">
        <f t="shared" si="0"/>
        <v>1052323</v>
      </c>
      <c r="J12" s="62">
        <f t="shared" si="1"/>
        <v>123266.1356448401</v>
      </c>
      <c r="K12" s="62">
        <f t="shared" si="2"/>
        <v>68626.77709664797</v>
      </c>
    </row>
    <row r="13" spans="1:11" ht="21.75" customHeight="1">
      <c r="A13" s="29">
        <v>7</v>
      </c>
      <c r="B13" s="19" t="s">
        <v>32</v>
      </c>
      <c r="C13" s="55">
        <v>11931</v>
      </c>
      <c r="D13" s="55">
        <v>20036</v>
      </c>
      <c r="E13" s="77">
        <v>709810</v>
      </c>
      <c r="F13" s="77">
        <v>85962</v>
      </c>
      <c r="G13" s="77">
        <v>304904</v>
      </c>
      <c r="H13" s="77">
        <v>168684</v>
      </c>
      <c r="I13" s="61">
        <f t="shared" si="0"/>
        <v>1269360</v>
      </c>
      <c r="J13" s="62">
        <f t="shared" si="1"/>
        <v>106391.75257731958</v>
      </c>
      <c r="K13" s="62">
        <f t="shared" si="2"/>
        <v>63353.96286683969</v>
      </c>
    </row>
    <row r="14" spans="1:11" ht="21.75" customHeight="1">
      <c r="A14" s="29">
        <v>8</v>
      </c>
      <c r="B14" s="19" t="s">
        <v>9</v>
      </c>
      <c r="C14" s="55">
        <v>7108</v>
      </c>
      <c r="D14" s="55">
        <v>13143</v>
      </c>
      <c r="E14" s="77">
        <v>568951</v>
      </c>
      <c r="F14" s="77">
        <v>120209</v>
      </c>
      <c r="G14" s="77">
        <v>188244</v>
      </c>
      <c r="H14" s="77">
        <v>100068</v>
      </c>
      <c r="I14" s="61">
        <f t="shared" si="0"/>
        <v>977472</v>
      </c>
      <c r="J14" s="62">
        <f t="shared" si="1"/>
        <v>137517.16375914463</v>
      </c>
      <c r="K14" s="62">
        <f t="shared" si="2"/>
        <v>74372.06117324812</v>
      </c>
    </row>
    <row r="15" spans="1:11" ht="21.75" customHeight="1">
      <c r="A15" s="29">
        <v>9</v>
      </c>
      <c r="B15" s="19" t="s">
        <v>33</v>
      </c>
      <c r="C15" s="55">
        <v>10249</v>
      </c>
      <c r="D15" s="55">
        <v>18659</v>
      </c>
      <c r="E15" s="77">
        <v>736400</v>
      </c>
      <c r="F15" s="77">
        <v>0</v>
      </c>
      <c r="G15" s="77">
        <v>261021</v>
      </c>
      <c r="H15" s="77">
        <v>144428</v>
      </c>
      <c r="I15" s="61">
        <f t="shared" si="0"/>
        <v>1141849</v>
      </c>
      <c r="J15" s="62">
        <f t="shared" si="1"/>
        <v>111410.77178261294</v>
      </c>
      <c r="K15" s="62">
        <f t="shared" si="2"/>
        <v>61195.61605659467</v>
      </c>
    </row>
    <row r="16" spans="1:11" ht="21.75" customHeight="1">
      <c r="A16" s="29">
        <v>10</v>
      </c>
      <c r="B16" s="19" t="s">
        <v>10</v>
      </c>
      <c r="C16" s="55">
        <v>8112</v>
      </c>
      <c r="D16" s="55">
        <v>13461</v>
      </c>
      <c r="E16" s="77">
        <v>450441</v>
      </c>
      <c r="F16" s="77">
        <v>88154</v>
      </c>
      <c r="G16" s="77">
        <v>134054</v>
      </c>
      <c r="H16" s="77">
        <v>105666</v>
      </c>
      <c r="I16" s="61">
        <f t="shared" si="0"/>
        <v>778315</v>
      </c>
      <c r="J16" s="62">
        <f t="shared" si="1"/>
        <v>95946.1291913215</v>
      </c>
      <c r="K16" s="62">
        <f t="shared" si="2"/>
        <v>57819.99851422628</v>
      </c>
    </row>
    <row r="17" spans="1:11" ht="21.75" customHeight="1">
      <c r="A17" s="29">
        <v>11</v>
      </c>
      <c r="B17" s="19" t="s">
        <v>11</v>
      </c>
      <c r="C17" s="55">
        <v>4487</v>
      </c>
      <c r="D17" s="55">
        <v>7195</v>
      </c>
      <c r="E17" s="77">
        <v>220401</v>
      </c>
      <c r="F17" s="77">
        <v>53285</v>
      </c>
      <c r="G17" s="77">
        <v>112156</v>
      </c>
      <c r="H17" s="77">
        <v>53747</v>
      </c>
      <c r="I17" s="61">
        <f t="shared" si="0"/>
        <v>439589</v>
      </c>
      <c r="J17" s="62">
        <f t="shared" si="1"/>
        <v>97969.46735012258</v>
      </c>
      <c r="K17" s="62">
        <f t="shared" si="2"/>
        <v>61096.455872133425</v>
      </c>
    </row>
    <row r="18" spans="1:11" ht="21.75" customHeight="1">
      <c r="A18" s="29">
        <v>12</v>
      </c>
      <c r="B18" s="19" t="s">
        <v>12</v>
      </c>
      <c r="C18" s="55">
        <v>6794</v>
      </c>
      <c r="D18" s="55">
        <v>10842</v>
      </c>
      <c r="E18" s="77">
        <v>388340</v>
      </c>
      <c r="F18" s="77">
        <v>74449</v>
      </c>
      <c r="G18" s="77">
        <v>155294</v>
      </c>
      <c r="H18" s="77">
        <v>77227</v>
      </c>
      <c r="I18" s="61">
        <f t="shared" si="0"/>
        <v>695310</v>
      </c>
      <c r="J18" s="62">
        <f t="shared" si="1"/>
        <v>102341.77215189874</v>
      </c>
      <c r="K18" s="62">
        <f t="shared" si="2"/>
        <v>64131.156613171</v>
      </c>
    </row>
    <row r="19" spans="1:11" ht="21.75" customHeight="1">
      <c r="A19" s="29">
        <v>13</v>
      </c>
      <c r="B19" s="19" t="s">
        <v>13</v>
      </c>
      <c r="C19" s="55">
        <v>12521</v>
      </c>
      <c r="D19" s="55">
        <v>21417</v>
      </c>
      <c r="E19" s="77">
        <v>828981</v>
      </c>
      <c r="F19" s="77">
        <v>0</v>
      </c>
      <c r="G19" s="77">
        <v>393403</v>
      </c>
      <c r="H19" s="77">
        <v>207394</v>
      </c>
      <c r="I19" s="61">
        <f t="shared" si="0"/>
        <v>1429778</v>
      </c>
      <c r="J19" s="62">
        <f t="shared" si="1"/>
        <v>114190.40012778532</v>
      </c>
      <c r="K19" s="62">
        <f t="shared" si="2"/>
        <v>66759.0232058645</v>
      </c>
    </row>
    <row r="20" spans="1:11" ht="21.75" customHeight="1">
      <c r="A20" s="29">
        <v>14</v>
      </c>
      <c r="B20" s="19" t="s">
        <v>14</v>
      </c>
      <c r="C20" s="55">
        <v>18392</v>
      </c>
      <c r="D20" s="55">
        <v>29208</v>
      </c>
      <c r="E20" s="77">
        <v>1270124</v>
      </c>
      <c r="F20" s="77">
        <v>0</v>
      </c>
      <c r="G20" s="77">
        <v>465193</v>
      </c>
      <c r="H20" s="77">
        <v>241436</v>
      </c>
      <c r="I20" s="61">
        <f t="shared" si="0"/>
        <v>1976753</v>
      </c>
      <c r="J20" s="62">
        <f t="shared" si="1"/>
        <v>107478.95824271423</v>
      </c>
      <c r="K20" s="62">
        <f t="shared" si="2"/>
        <v>67678.47849904136</v>
      </c>
    </row>
    <row r="21" spans="1:11" ht="21.75" customHeight="1">
      <c r="A21" s="29">
        <v>15</v>
      </c>
      <c r="B21" s="19" t="s">
        <v>15</v>
      </c>
      <c r="C21" s="55">
        <v>12583</v>
      </c>
      <c r="D21" s="55">
        <v>21324</v>
      </c>
      <c r="E21" s="77">
        <v>1041112</v>
      </c>
      <c r="F21" s="77">
        <v>153245</v>
      </c>
      <c r="G21" s="77">
        <v>339556</v>
      </c>
      <c r="H21" s="77">
        <v>235616</v>
      </c>
      <c r="I21" s="61">
        <f t="shared" si="0"/>
        <v>1769529</v>
      </c>
      <c r="J21" s="62">
        <f t="shared" si="1"/>
        <v>140628.54645156162</v>
      </c>
      <c r="K21" s="62">
        <f t="shared" si="2"/>
        <v>82982.97692740575</v>
      </c>
    </row>
    <row r="22" spans="1:11" ht="21.75" customHeight="1">
      <c r="A22" s="29">
        <v>16</v>
      </c>
      <c r="B22" s="19" t="s">
        <v>16</v>
      </c>
      <c r="C22" s="55">
        <v>29494</v>
      </c>
      <c r="D22" s="55">
        <v>49066</v>
      </c>
      <c r="E22" s="77">
        <v>2152472</v>
      </c>
      <c r="F22" s="77">
        <v>0</v>
      </c>
      <c r="G22" s="77">
        <v>1050701</v>
      </c>
      <c r="H22" s="77">
        <v>508888</v>
      </c>
      <c r="I22" s="61">
        <f t="shared" si="0"/>
        <v>3712061</v>
      </c>
      <c r="J22" s="62">
        <f t="shared" si="1"/>
        <v>125858.17454397505</v>
      </c>
      <c r="K22" s="62">
        <f t="shared" si="2"/>
        <v>75654.44503322056</v>
      </c>
    </row>
    <row r="23" spans="1:11" ht="21.75" customHeight="1">
      <c r="A23" s="29">
        <v>17</v>
      </c>
      <c r="B23" s="19" t="s">
        <v>17</v>
      </c>
      <c r="C23" s="55">
        <v>20641</v>
      </c>
      <c r="D23" s="55">
        <v>34147</v>
      </c>
      <c r="E23" s="77">
        <v>1366295</v>
      </c>
      <c r="F23" s="77">
        <v>0</v>
      </c>
      <c r="G23" s="77">
        <v>460361</v>
      </c>
      <c r="H23" s="77">
        <v>298678</v>
      </c>
      <c r="I23" s="61">
        <f t="shared" si="0"/>
        <v>2125334</v>
      </c>
      <c r="J23" s="62">
        <f t="shared" si="1"/>
        <v>102966.61983431035</v>
      </c>
      <c r="K23" s="62">
        <f t="shared" si="2"/>
        <v>62240.723928895655</v>
      </c>
    </row>
    <row r="24" spans="1:11" ht="21.75" customHeight="1">
      <c r="A24" s="29">
        <v>18</v>
      </c>
      <c r="B24" s="19" t="s">
        <v>18</v>
      </c>
      <c r="C24" s="55">
        <v>11812</v>
      </c>
      <c r="D24" s="55">
        <v>19909</v>
      </c>
      <c r="E24" s="77">
        <v>675923</v>
      </c>
      <c r="F24" s="77">
        <v>132526</v>
      </c>
      <c r="G24" s="77">
        <v>220659</v>
      </c>
      <c r="H24" s="77">
        <v>169248</v>
      </c>
      <c r="I24" s="61">
        <f t="shared" si="0"/>
        <v>1198356</v>
      </c>
      <c r="J24" s="62">
        <f t="shared" si="1"/>
        <v>101452.42126650864</v>
      </c>
      <c r="K24" s="62">
        <f t="shared" si="2"/>
        <v>60191.672108091814</v>
      </c>
    </row>
    <row r="25" spans="1:11" ht="21.75" customHeight="1">
      <c r="A25" s="29">
        <v>19</v>
      </c>
      <c r="B25" s="19" t="s">
        <v>19</v>
      </c>
      <c r="C25" s="55">
        <v>4970</v>
      </c>
      <c r="D25" s="55">
        <v>8922</v>
      </c>
      <c r="E25" s="77">
        <v>293739</v>
      </c>
      <c r="F25" s="77">
        <v>55156</v>
      </c>
      <c r="G25" s="77">
        <v>109223</v>
      </c>
      <c r="H25" s="77">
        <v>76293</v>
      </c>
      <c r="I25" s="61">
        <f t="shared" si="0"/>
        <v>534411</v>
      </c>
      <c r="J25" s="62">
        <f t="shared" si="1"/>
        <v>107527.36418511067</v>
      </c>
      <c r="K25" s="62">
        <f t="shared" si="2"/>
        <v>59898.11701412239</v>
      </c>
    </row>
    <row r="26" spans="1:11" ht="21.75" customHeight="1">
      <c r="A26" s="29">
        <v>20</v>
      </c>
      <c r="B26" s="19" t="s">
        <v>20</v>
      </c>
      <c r="C26" s="55">
        <v>8087</v>
      </c>
      <c r="D26" s="55">
        <v>13887</v>
      </c>
      <c r="E26" s="77">
        <v>688335</v>
      </c>
      <c r="F26" s="77">
        <v>0</v>
      </c>
      <c r="G26" s="77">
        <v>267085</v>
      </c>
      <c r="H26" s="77">
        <v>133617</v>
      </c>
      <c r="I26" s="61">
        <f t="shared" si="0"/>
        <v>1089037</v>
      </c>
      <c r="J26" s="62">
        <f t="shared" si="1"/>
        <v>134665.14158526028</v>
      </c>
      <c r="K26" s="62">
        <f t="shared" si="2"/>
        <v>78421.32930078491</v>
      </c>
    </row>
    <row r="27" spans="1:11" ht="21.75" customHeight="1">
      <c r="A27" s="29">
        <v>21</v>
      </c>
      <c r="B27" s="19" t="s">
        <v>34</v>
      </c>
      <c r="C27" s="55">
        <v>7135</v>
      </c>
      <c r="D27" s="55">
        <v>12208</v>
      </c>
      <c r="E27" s="77">
        <v>390523</v>
      </c>
      <c r="F27" s="77">
        <v>62007</v>
      </c>
      <c r="G27" s="77">
        <v>136666</v>
      </c>
      <c r="H27" s="77">
        <v>87617</v>
      </c>
      <c r="I27" s="61">
        <f t="shared" si="0"/>
        <v>676813</v>
      </c>
      <c r="J27" s="62">
        <f aca="true" t="shared" si="3" ref="J27:J32">SUM(I27*1000/C27)</f>
        <v>94858.16398037842</v>
      </c>
      <c r="K27" s="62">
        <f aca="true" t="shared" si="4" ref="K27:K32">SUM(I27*1000/D27)</f>
        <v>55440.12123197903</v>
      </c>
    </row>
    <row r="28" spans="1:11" ht="21.75" customHeight="1">
      <c r="A28" s="29">
        <v>22</v>
      </c>
      <c r="B28" s="17" t="s">
        <v>35</v>
      </c>
      <c r="C28" s="55">
        <v>8253</v>
      </c>
      <c r="D28" s="55">
        <v>13992</v>
      </c>
      <c r="E28" s="77">
        <v>501606</v>
      </c>
      <c r="F28" s="77">
        <v>0</v>
      </c>
      <c r="G28" s="77">
        <v>281933</v>
      </c>
      <c r="H28" s="77">
        <v>130593</v>
      </c>
      <c r="I28" s="61">
        <f t="shared" si="0"/>
        <v>914132</v>
      </c>
      <c r="J28" s="62">
        <f t="shared" si="3"/>
        <v>110763.60111474615</v>
      </c>
      <c r="K28" s="62">
        <f t="shared" si="4"/>
        <v>65332.47570040023</v>
      </c>
    </row>
    <row r="29" spans="1:11" ht="21.75" customHeight="1">
      <c r="A29" s="29">
        <v>23</v>
      </c>
      <c r="B29" s="17" t="s">
        <v>36</v>
      </c>
      <c r="C29" s="55">
        <v>17058</v>
      </c>
      <c r="D29" s="55">
        <v>30291</v>
      </c>
      <c r="E29" s="77">
        <v>1315741</v>
      </c>
      <c r="F29" s="77">
        <v>0</v>
      </c>
      <c r="G29" s="77">
        <v>485417</v>
      </c>
      <c r="H29" s="77">
        <v>265750</v>
      </c>
      <c r="I29" s="61">
        <f t="shared" si="0"/>
        <v>2066908</v>
      </c>
      <c r="J29" s="62">
        <f t="shared" si="3"/>
        <v>121169.42197209521</v>
      </c>
      <c r="K29" s="62">
        <f t="shared" si="4"/>
        <v>68235.05331616652</v>
      </c>
    </row>
    <row r="30" spans="1:11" ht="21.75" customHeight="1">
      <c r="A30" s="29">
        <v>24</v>
      </c>
      <c r="B30" s="17" t="s">
        <v>37</v>
      </c>
      <c r="C30" s="55">
        <v>9736</v>
      </c>
      <c r="D30" s="55">
        <v>18598</v>
      </c>
      <c r="E30" s="77">
        <v>786501</v>
      </c>
      <c r="F30" s="77">
        <v>110886</v>
      </c>
      <c r="G30" s="77">
        <v>371961</v>
      </c>
      <c r="H30" s="77">
        <v>130166</v>
      </c>
      <c r="I30" s="61">
        <f t="shared" si="0"/>
        <v>1399514</v>
      </c>
      <c r="J30" s="62">
        <f t="shared" si="3"/>
        <v>143746.3023829088</v>
      </c>
      <c r="K30" s="62">
        <f t="shared" si="4"/>
        <v>75250.7796537262</v>
      </c>
    </row>
    <row r="31" spans="1:11" ht="21.75" customHeight="1">
      <c r="A31" s="29">
        <v>25</v>
      </c>
      <c r="B31" s="17" t="s">
        <v>38</v>
      </c>
      <c r="C31" s="56">
        <v>7417</v>
      </c>
      <c r="D31" s="55">
        <v>13076</v>
      </c>
      <c r="E31" s="77">
        <v>434588</v>
      </c>
      <c r="F31" s="77">
        <v>94752</v>
      </c>
      <c r="G31" s="77">
        <v>153672</v>
      </c>
      <c r="H31" s="77">
        <v>101817</v>
      </c>
      <c r="I31" s="61">
        <f t="shared" si="0"/>
        <v>784829</v>
      </c>
      <c r="J31" s="62">
        <f t="shared" si="3"/>
        <v>105814.88472428205</v>
      </c>
      <c r="K31" s="62">
        <f t="shared" si="4"/>
        <v>60020.572040379324</v>
      </c>
    </row>
    <row r="32" spans="1:11" ht="21.75" customHeight="1">
      <c r="A32" s="29">
        <v>26</v>
      </c>
      <c r="B32" s="17" t="s">
        <v>39</v>
      </c>
      <c r="C32" s="56">
        <v>6670</v>
      </c>
      <c r="D32" s="55">
        <v>11600</v>
      </c>
      <c r="E32" s="77">
        <v>415682</v>
      </c>
      <c r="F32" s="77">
        <v>61330</v>
      </c>
      <c r="G32" s="77">
        <v>195355</v>
      </c>
      <c r="H32" s="77">
        <v>95180</v>
      </c>
      <c r="I32" s="61">
        <f t="shared" si="0"/>
        <v>767547</v>
      </c>
      <c r="J32" s="62">
        <f t="shared" si="3"/>
        <v>115074.51274362819</v>
      </c>
      <c r="K32" s="62">
        <f t="shared" si="4"/>
        <v>66167.8448275862</v>
      </c>
    </row>
    <row r="33" spans="1:11" ht="21.75" customHeight="1">
      <c r="A33" s="29">
        <v>27</v>
      </c>
      <c r="B33" s="18" t="s">
        <v>40</v>
      </c>
      <c r="C33" s="56">
        <v>7191</v>
      </c>
      <c r="D33" s="55">
        <v>13310</v>
      </c>
      <c r="E33" s="77">
        <v>488274</v>
      </c>
      <c r="F33" s="77">
        <v>92920</v>
      </c>
      <c r="G33" s="77">
        <v>162176</v>
      </c>
      <c r="H33" s="77">
        <v>107084</v>
      </c>
      <c r="I33" s="61">
        <f t="shared" si="0"/>
        <v>850454</v>
      </c>
      <c r="J33" s="62">
        <f t="shared" si="1"/>
        <v>118266.44416631901</v>
      </c>
      <c r="K33" s="62">
        <f t="shared" si="2"/>
        <v>63895.86776859504</v>
      </c>
    </row>
    <row r="34" spans="1:11" ht="21.75" customHeight="1">
      <c r="A34" s="29">
        <v>28</v>
      </c>
      <c r="B34" s="17" t="s">
        <v>41</v>
      </c>
      <c r="C34" s="56">
        <v>15192</v>
      </c>
      <c r="D34" s="55">
        <v>26632</v>
      </c>
      <c r="E34" s="77">
        <v>1071808</v>
      </c>
      <c r="F34" s="77">
        <v>0</v>
      </c>
      <c r="G34" s="77">
        <v>428483</v>
      </c>
      <c r="H34" s="77">
        <v>258672</v>
      </c>
      <c r="I34" s="61">
        <f t="shared" si="0"/>
        <v>1758963</v>
      </c>
      <c r="J34" s="62">
        <f t="shared" si="1"/>
        <v>115782.18799368088</v>
      </c>
      <c r="K34" s="62">
        <f t="shared" si="2"/>
        <v>66046.97356563533</v>
      </c>
    </row>
    <row r="35" spans="1:11" ht="21.75" customHeight="1">
      <c r="A35" s="29">
        <v>29</v>
      </c>
      <c r="B35" s="17" t="s">
        <v>42</v>
      </c>
      <c r="C35" s="56">
        <v>6632</v>
      </c>
      <c r="D35" s="55">
        <v>12606</v>
      </c>
      <c r="E35" s="77">
        <v>516529</v>
      </c>
      <c r="F35" s="77">
        <v>0</v>
      </c>
      <c r="G35" s="77">
        <v>233815</v>
      </c>
      <c r="H35" s="77">
        <v>122918</v>
      </c>
      <c r="I35" s="61">
        <f t="shared" si="0"/>
        <v>873262</v>
      </c>
      <c r="J35" s="62">
        <f t="shared" si="1"/>
        <v>131674.00482509047</v>
      </c>
      <c r="K35" s="62">
        <f t="shared" si="2"/>
        <v>69273.52054577185</v>
      </c>
    </row>
    <row r="36" spans="1:11" ht="21.75" customHeight="1">
      <c r="A36" s="29">
        <v>30</v>
      </c>
      <c r="B36" s="17" t="s">
        <v>43</v>
      </c>
      <c r="C36" s="56">
        <v>11170</v>
      </c>
      <c r="D36" s="55">
        <v>20897</v>
      </c>
      <c r="E36" s="77">
        <v>808527</v>
      </c>
      <c r="F36" s="77">
        <v>0</v>
      </c>
      <c r="G36" s="77">
        <v>363365</v>
      </c>
      <c r="H36" s="77">
        <v>167473</v>
      </c>
      <c r="I36" s="61">
        <f t="shared" si="0"/>
        <v>1339365</v>
      </c>
      <c r="J36" s="62">
        <f t="shared" si="1"/>
        <v>119907.34109221128</v>
      </c>
      <c r="K36" s="62">
        <f t="shared" si="2"/>
        <v>64093.649806192276</v>
      </c>
    </row>
    <row r="37" spans="1:11" ht="21.75" customHeight="1">
      <c r="A37" s="29">
        <v>31</v>
      </c>
      <c r="B37" s="19" t="s">
        <v>44</v>
      </c>
      <c r="C37" s="55">
        <v>7121</v>
      </c>
      <c r="D37" s="55">
        <v>12154</v>
      </c>
      <c r="E37" s="77">
        <v>542580</v>
      </c>
      <c r="F37" s="77">
        <v>74623</v>
      </c>
      <c r="G37" s="77">
        <v>174116</v>
      </c>
      <c r="H37" s="77">
        <v>99191</v>
      </c>
      <c r="I37" s="61">
        <f t="shared" si="0"/>
        <v>890510</v>
      </c>
      <c r="J37" s="62">
        <f t="shared" si="1"/>
        <v>125054.06544024716</v>
      </c>
      <c r="K37" s="62">
        <f t="shared" si="2"/>
        <v>73268.88267237124</v>
      </c>
    </row>
    <row r="38" spans="1:11" ht="21.75" customHeight="1">
      <c r="A38" s="30">
        <v>32</v>
      </c>
      <c r="B38" s="23" t="s">
        <v>45</v>
      </c>
      <c r="C38" s="57">
        <v>8376</v>
      </c>
      <c r="D38" s="57">
        <v>14767</v>
      </c>
      <c r="E38" s="78">
        <v>532791</v>
      </c>
      <c r="F38" s="78">
        <v>0</v>
      </c>
      <c r="G38" s="78">
        <v>248648</v>
      </c>
      <c r="H38" s="78">
        <v>124243</v>
      </c>
      <c r="I38" s="63">
        <f t="shared" si="0"/>
        <v>905682</v>
      </c>
      <c r="J38" s="64">
        <f t="shared" si="1"/>
        <v>108128.22349570201</v>
      </c>
      <c r="K38" s="64">
        <f t="shared" si="2"/>
        <v>61331.48235931469</v>
      </c>
    </row>
    <row r="39" spans="1:11" s="20" customFormat="1" ht="21.75" customHeight="1">
      <c r="A39" s="37"/>
      <c r="B39" s="38" t="s">
        <v>47</v>
      </c>
      <c r="C39" s="65">
        <f aca="true" t="shared" si="5" ref="C39:H39">SUM(C7:C38)</f>
        <v>409641</v>
      </c>
      <c r="D39" s="65">
        <f t="shared" si="5"/>
        <v>698444</v>
      </c>
      <c r="E39" s="65">
        <f t="shared" si="5"/>
        <v>27732923</v>
      </c>
      <c r="F39" s="65">
        <f t="shared" si="5"/>
        <v>1512119</v>
      </c>
      <c r="G39" s="65">
        <f t="shared" si="5"/>
        <v>10887264</v>
      </c>
      <c r="H39" s="65">
        <f t="shared" si="5"/>
        <v>6397758</v>
      </c>
      <c r="I39" s="65">
        <f>SUM(E39:H39)</f>
        <v>46530064</v>
      </c>
      <c r="J39" s="65">
        <f t="shared" si="1"/>
        <v>113587.41922805579</v>
      </c>
      <c r="K39" s="65">
        <f t="shared" si="2"/>
        <v>66619.60586675524</v>
      </c>
    </row>
    <row r="40" spans="1:11" ht="21.75" customHeight="1">
      <c r="A40" s="31">
        <v>33</v>
      </c>
      <c r="B40" s="24" t="s">
        <v>21</v>
      </c>
      <c r="C40" s="58">
        <v>5672</v>
      </c>
      <c r="D40" s="58">
        <v>10284</v>
      </c>
      <c r="E40" s="79">
        <v>359842</v>
      </c>
      <c r="F40" s="79">
        <v>52941</v>
      </c>
      <c r="G40" s="79">
        <v>154630</v>
      </c>
      <c r="H40" s="79">
        <v>62948</v>
      </c>
      <c r="I40" s="61">
        <f t="shared" si="0"/>
        <v>630361</v>
      </c>
      <c r="J40" s="66">
        <f t="shared" si="1"/>
        <v>111135.57827926657</v>
      </c>
      <c r="K40" s="66">
        <f t="shared" si="2"/>
        <v>61295.31310774018</v>
      </c>
    </row>
    <row r="41" spans="1:11" ht="21.75" customHeight="1">
      <c r="A41" s="29">
        <v>34</v>
      </c>
      <c r="B41" s="19" t="s">
        <v>22</v>
      </c>
      <c r="C41" s="55">
        <v>3195</v>
      </c>
      <c r="D41" s="55">
        <v>5506</v>
      </c>
      <c r="E41" s="77">
        <v>158644</v>
      </c>
      <c r="F41" s="77">
        <v>21332</v>
      </c>
      <c r="G41" s="77">
        <v>68493</v>
      </c>
      <c r="H41" s="77">
        <v>42378</v>
      </c>
      <c r="I41" s="61">
        <f t="shared" si="0"/>
        <v>290847</v>
      </c>
      <c r="J41" s="62">
        <f t="shared" si="1"/>
        <v>91031.92488262912</v>
      </c>
      <c r="K41" s="62">
        <f t="shared" si="2"/>
        <v>52823.646930621144</v>
      </c>
    </row>
    <row r="42" spans="1:11" ht="21.75" customHeight="1">
      <c r="A42" s="29">
        <v>35</v>
      </c>
      <c r="B42" s="19" t="s">
        <v>46</v>
      </c>
      <c r="C42" s="55">
        <v>3393</v>
      </c>
      <c r="D42" s="55">
        <v>5856</v>
      </c>
      <c r="E42" s="77">
        <v>193526</v>
      </c>
      <c r="F42" s="77">
        <v>33479</v>
      </c>
      <c r="G42" s="77">
        <v>72325</v>
      </c>
      <c r="H42" s="77">
        <v>41105</v>
      </c>
      <c r="I42" s="61">
        <f t="shared" si="0"/>
        <v>340435</v>
      </c>
      <c r="J42" s="62">
        <f t="shared" si="1"/>
        <v>100334.51223106396</v>
      </c>
      <c r="K42" s="62">
        <f t="shared" si="2"/>
        <v>58134.39207650273</v>
      </c>
    </row>
    <row r="43" spans="1:11" ht="21.75" customHeight="1">
      <c r="A43" s="29">
        <v>36</v>
      </c>
      <c r="B43" s="19" t="s">
        <v>23</v>
      </c>
      <c r="C43" s="55">
        <v>4615</v>
      </c>
      <c r="D43" s="55">
        <v>7598</v>
      </c>
      <c r="E43" s="77">
        <v>297339</v>
      </c>
      <c r="F43" s="77">
        <v>0</v>
      </c>
      <c r="G43" s="77">
        <v>115790</v>
      </c>
      <c r="H43" s="77">
        <v>68675</v>
      </c>
      <c r="I43" s="61">
        <f t="shared" si="0"/>
        <v>481804</v>
      </c>
      <c r="J43" s="62">
        <f t="shared" si="1"/>
        <v>104399.56663055255</v>
      </c>
      <c r="K43" s="62">
        <f t="shared" si="2"/>
        <v>63411.95051329297</v>
      </c>
    </row>
    <row r="44" spans="1:11" ht="21.75" customHeight="1">
      <c r="A44" s="29">
        <v>37</v>
      </c>
      <c r="B44" s="19" t="s">
        <v>24</v>
      </c>
      <c r="C44" s="55">
        <v>3383</v>
      </c>
      <c r="D44" s="55">
        <v>5691</v>
      </c>
      <c r="E44" s="77">
        <v>177972</v>
      </c>
      <c r="F44" s="77">
        <v>46460</v>
      </c>
      <c r="G44" s="77">
        <v>70359</v>
      </c>
      <c r="H44" s="77">
        <v>38559</v>
      </c>
      <c r="I44" s="61">
        <f t="shared" si="0"/>
        <v>333350</v>
      </c>
      <c r="J44" s="62">
        <f t="shared" si="1"/>
        <v>98536.8016553355</v>
      </c>
      <c r="K44" s="62">
        <f t="shared" si="2"/>
        <v>58574.94289228607</v>
      </c>
    </row>
    <row r="45" spans="1:11" ht="21.75" customHeight="1">
      <c r="A45" s="29">
        <v>38</v>
      </c>
      <c r="B45" s="19" t="s">
        <v>25</v>
      </c>
      <c r="C45" s="55">
        <v>2699</v>
      </c>
      <c r="D45" s="55">
        <v>4425</v>
      </c>
      <c r="E45" s="77">
        <v>142035</v>
      </c>
      <c r="F45" s="77">
        <v>29045</v>
      </c>
      <c r="G45" s="77">
        <v>52615</v>
      </c>
      <c r="H45" s="77">
        <v>36489</v>
      </c>
      <c r="I45" s="61">
        <f t="shared" si="0"/>
        <v>260184</v>
      </c>
      <c r="J45" s="62">
        <f t="shared" si="1"/>
        <v>96400.14820303816</v>
      </c>
      <c r="K45" s="62">
        <f t="shared" si="2"/>
        <v>58798.64406779661</v>
      </c>
    </row>
    <row r="46" spans="1:11" ht="21.75" customHeight="1">
      <c r="A46" s="29">
        <v>39</v>
      </c>
      <c r="B46" s="19" t="s">
        <v>26</v>
      </c>
      <c r="C46" s="55">
        <v>7247</v>
      </c>
      <c r="D46" s="55">
        <v>12260</v>
      </c>
      <c r="E46" s="77">
        <v>354624</v>
      </c>
      <c r="F46" s="77">
        <v>61414</v>
      </c>
      <c r="G46" s="77">
        <v>217424</v>
      </c>
      <c r="H46" s="77">
        <v>134952</v>
      </c>
      <c r="I46" s="61">
        <f t="shared" si="0"/>
        <v>768414</v>
      </c>
      <c r="J46" s="62">
        <f t="shared" si="1"/>
        <v>106032.01324686078</v>
      </c>
      <c r="K46" s="62">
        <f t="shared" si="2"/>
        <v>62676.50897226754</v>
      </c>
    </row>
    <row r="47" spans="1:11" ht="21.75" customHeight="1">
      <c r="A47" s="29">
        <v>40</v>
      </c>
      <c r="B47" s="19" t="s">
        <v>27</v>
      </c>
      <c r="C47" s="55">
        <v>1596</v>
      </c>
      <c r="D47" s="55">
        <v>2854</v>
      </c>
      <c r="E47" s="77">
        <v>108830</v>
      </c>
      <c r="F47" s="77">
        <v>30966</v>
      </c>
      <c r="G47" s="77">
        <v>53510</v>
      </c>
      <c r="H47" s="77">
        <v>23213</v>
      </c>
      <c r="I47" s="61">
        <f t="shared" si="0"/>
        <v>216519</v>
      </c>
      <c r="J47" s="62">
        <f t="shared" si="1"/>
        <v>135663.53383458647</v>
      </c>
      <c r="K47" s="62">
        <f t="shared" si="2"/>
        <v>75865.10161177295</v>
      </c>
    </row>
    <row r="48" spans="1:11" ht="21.75" customHeight="1">
      <c r="A48" s="29">
        <v>41</v>
      </c>
      <c r="B48" s="19" t="s">
        <v>28</v>
      </c>
      <c r="C48" s="55">
        <v>4226</v>
      </c>
      <c r="D48" s="55">
        <v>8236</v>
      </c>
      <c r="E48" s="77">
        <v>361791</v>
      </c>
      <c r="F48" s="77">
        <v>68890</v>
      </c>
      <c r="G48" s="77">
        <v>114389</v>
      </c>
      <c r="H48" s="77">
        <v>55935</v>
      </c>
      <c r="I48" s="61">
        <f t="shared" si="0"/>
        <v>601005</v>
      </c>
      <c r="J48" s="62">
        <f t="shared" si="1"/>
        <v>142216.04353999053</v>
      </c>
      <c r="K48" s="62">
        <f t="shared" si="2"/>
        <v>72972.92374939291</v>
      </c>
    </row>
    <row r="49" spans="1:11" ht="21.75" customHeight="1">
      <c r="A49" s="29">
        <v>42</v>
      </c>
      <c r="B49" s="19" t="s">
        <v>29</v>
      </c>
      <c r="C49" s="55">
        <v>1464</v>
      </c>
      <c r="D49" s="55">
        <v>2667</v>
      </c>
      <c r="E49" s="77">
        <v>123066</v>
      </c>
      <c r="F49" s="77">
        <v>25597</v>
      </c>
      <c r="G49" s="77">
        <v>41226</v>
      </c>
      <c r="H49" s="77">
        <v>21160</v>
      </c>
      <c r="I49" s="61">
        <f t="shared" si="0"/>
        <v>211049</v>
      </c>
      <c r="J49" s="62">
        <f t="shared" si="1"/>
        <v>144159.15300546447</v>
      </c>
      <c r="K49" s="62">
        <f t="shared" si="2"/>
        <v>79133.48331458568</v>
      </c>
    </row>
    <row r="50" spans="1:11" ht="21.75" customHeight="1">
      <c r="A50" s="29">
        <v>43</v>
      </c>
      <c r="B50" s="19" t="s">
        <v>30</v>
      </c>
      <c r="C50" s="55">
        <v>4242</v>
      </c>
      <c r="D50" s="55">
        <v>8208</v>
      </c>
      <c r="E50" s="77">
        <v>398719</v>
      </c>
      <c r="F50" s="77">
        <v>74491</v>
      </c>
      <c r="G50" s="77">
        <v>142957</v>
      </c>
      <c r="H50" s="77">
        <v>68673</v>
      </c>
      <c r="I50" s="61">
        <f t="shared" si="0"/>
        <v>684840</v>
      </c>
      <c r="J50" s="62">
        <f t="shared" si="1"/>
        <v>161442.71570014145</v>
      </c>
      <c r="K50" s="62">
        <f t="shared" si="2"/>
        <v>83435.67251461989</v>
      </c>
    </row>
    <row r="51" spans="1:11" ht="21.75" customHeight="1">
      <c r="A51" s="30">
        <v>44</v>
      </c>
      <c r="B51" s="23" t="s">
        <v>31</v>
      </c>
      <c r="C51" s="57">
        <v>3473</v>
      </c>
      <c r="D51" s="57">
        <v>5720</v>
      </c>
      <c r="E51" s="78">
        <v>211956</v>
      </c>
      <c r="F51" s="78">
        <v>0</v>
      </c>
      <c r="G51" s="78">
        <v>91098</v>
      </c>
      <c r="H51" s="78">
        <v>51208</v>
      </c>
      <c r="I51" s="61">
        <f t="shared" si="0"/>
        <v>354262</v>
      </c>
      <c r="J51" s="64">
        <f t="shared" si="1"/>
        <v>102004.60696803915</v>
      </c>
      <c r="K51" s="64">
        <f t="shared" si="2"/>
        <v>61933.91608391608</v>
      </c>
    </row>
    <row r="52" spans="1:11" s="20" customFormat="1" ht="21.75" customHeight="1">
      <c r="A52" s="37"/>
      <c r="B52" s="39" t="s">
        <v>1</v>
      </c>
      <c r="C52" s="65">
        <f aca="true" t="shared" si="6" ref="C52:H52">SUM(C40:C51)</f>
        <v>45205</v>
      </c>
      <c r="D52" s="65">
        <f t="shared" si="6"/>
        <v>79305</v>
      </c>
      <c r="E52" s="65">
        <f t="shared" si="6"/>
        <v>2888344</v>
      </c>
      <c r="F52" s="65">
        <f t="shared" si="6"/>
        <v>444615</v>
      </c>
      <c r="G52" s="65">
        <f t="shared" si="6"/>
        <v>1194816</v>
      </c>
      <c r="H52" s="65">
        <f t="shared" si="6"/>
        <v>645295</v>
      </c>
      <c r="I52" s="65">
        <f>SUM(E52:H52)</f>
        <v>5173070</v>
      </c>
      <c r="J52" s="65">
        <f>SUM(I52*1000/C52)</f>
        <v>114435.79250082956</v>
      </c>
      <c r="K52" s="65">
        <f>SUM(I52*1000/D52)</f>
        <v>65230.06115629531</v>
      </c>
    </row>
    <row r="53" spans="1:11" s="20" customFormat="1" ht="21.75" customHeight="1">
      <c r="A53" s="40"/>
      <c r="B53" s="41" t="s">
        <v>61</v>
      </c>
      <c r="C53" s="67">
        <f aca="true" t="shared" si="7" ref="C53:H53">SUM(C52,C39)</f>
        <v>454846</v>
      </c>
      <c r="D53" s="67">
        <f t="shared" si="7"/>
        <v>777749</v>
      </c>
      <c r="E53" s="67">
        <f t="shared" si="7"/>
        <v>30621267</v>
      </c>
      <c r="F53" s="67">
        <f t="shared" si="7"/>
        <v>1956734</v>
      </c>
      <c r="G53" s="67">
        <f t="shared" si="7"/>
        <v>12082080</v>
      </c>
      <c r="H53" s="67">
        <f t="shared" si="7"/>
        <v>7043053</v>
      </c>
      <c r="I53" s="67">
        <f>SUM(E53:H53)</f>
        <v>51703134</v>
      </c>
      <c r="J53" s="67">
        <f>SUM(I53*1000/C53)</f>
        <v>113671.73504878575</v>
      </c>
      <c r="K53" s="67">
        <f>SUM(I53*1000/D53)</f>
        <v>66477.91768295427</v>
      </c>
    </row>
    <row r="54" ht="13.5">
      <c r="D54" s="5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</sheetData>
  <sheetProtection/>
  <mergeCells count="12">
    <mergeCell ref="K3:K6"/>
    <mergeCell ref="E3:H3"/>
    <mergeCell ref="E4:E6"/>
    <mergeCell ref="F4:F6"/>
    <mergeCell ref="G4:G6"/>
    <mergeCell ref="H4:H6"/>
    <mergeCell ref="A3:A6"/>
    <mergeCell ref="C3:D3"/>
    <mergeCell ref="C4:C6"/>
    <mergeCell ref="D4:D6"/>
    <mergeCell ref="B3:B6"/>
    <mergeCell ref="J3:J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62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1" t="s">
        <v>48</v>
      </c>
      <c r="B3" s="90" t="s">
        <v>49</v>
      </c>
      <c r="C3" s="84" t="s">
        <v>50</v>
      </c>
      <c r="D3" s="85"/>
      <c r="E3" s="84" t="s">
        <v>51</v>
      </c>
      <c r="F3" s="96"/>
      <c r="G3" s="96"/>
      <c r="H3" s="96"/>
      <c r="I3" s="14"/>
      <c r="J3" s="93" t="s">
        <v>52</v>
      </c>
      <c r="K3" s="93" t="s">
        <v>53</v>
      </c>
    </row>
    <row r="4" spans="1:11" ht="17.25" customHeight="1">
      <c r="A4" s="82"/>
      <c r="B4" s="91"/>
      <c r="C4" s="86" t="s">
        <v>54</v>
      </c>
      <c r="D4" s="89" t="s">
        <v>55</v>
      </c>
      <c r="E4" s="93" t="s">
        <v>56</v>
      </c>
      <c r="F4" s="93" t="s">
        <v>57</v>
      </c>
      <c r="G4" s="93" t="s">
        <v>58</v>
      </c>
      <c r="H4" s="93" t="s">
        <v>0</v>
      </c>
      <c r="I4" s="15" t="s">
        <v>59</v>
      </c>
      <c r="J4" s="94"/>
      <c r="K4" s="94"/>
    </row>
    <row r="5" spans="1:11" ht="17.25" customHeight="1">
      <c r="A5" s="82"/>
      <c r="B5" s="91"/>
      <c r="C5" s="87"/>
      <c r="D5" s="89"/>
      <c r="E5" s="94"/>
      <c r="F5" s="94"/>
      <c r="G5" s="94"/>
      <c r="H5" s="94"/>
      <c r="I5" s="15" t="s">
        <v>60</v>
      </c>
      <c r="J5" s="94"/>
      <c r="K5" s="94"/>
    </row>
    <row r="6" spans="1:11" ht="17.25" customHeight="1">
      <c r="A6" s="83"/>
      <c r="B6" s="92"/>
      <c r="C6" s="88"/>
      <c r="D6" s="89"/>
      <c r="E6" s="95"/>
      <c r="F6" s="95"/>
      <c r="G6" s="95"/>
      <c r="H6" s="95"/>
      <c r="I6" s="16"/>
      <c r="J6" s="95"/>
      <c r="K6" s="95"/>
    </row>
    <row r="7" spans="1:11" ht="21.75" customHeight="1">
      <c r="A7" s="28">
        <v>1</v>
      </c>
      <c r="B7" s="22" t="s">
        <v>3</v>
      </c>
      <c r="C7" s="54">
        <v>39830</v>
      </c>
      <c r="D7" s="54">
        <v>65399</v>
      </c>
      <c r="E7" s="76">
        <v>869956</v>
      </c>
      <c r="F7" s="76">
        <v>0</v>
      </c>
      <c r="G7" s="76">
        <v>338349</v>
      </c>
      <c r="H7" s="76">
        <v>246198</v>
      </c>
      <c r="I7" s="60">
        <f aca="true" t="shared" si="0" ref="I7:I53">SUM(E7:H7)</f>
        <v>1454503</v>
      </c>
      <c r="J7" s="60">
        <f aca="true" t="shared" si="1" ref="J7:J53">SUM(I7*1000/C7)</f>
        <v>36517.7755460708</v>
      </c>
      <c r="K7" s="60">
        <f aca="true" t="shared" si="2" ref="K7:K53">SUM(I7*1000/D7)</f>
        <v>22240.44710163764</v>
      </c>
    </row>
    <row r="8" spans="1:11" ht="21.75" customHeight="1">
      <c r="A8" s="29">
        <v>2</v>
      </c>
      <c r="B8" s="19" t="s">
        <v>4</v>
      </c>
      <c r="C8" s="55">
        <v>24061</v>
      </c>
      <c r="D8" s="55">
        <v>37288</v>
      </c>
      <c r="E8" s="77">
        <v>435407</v>
      </c>
      <c r="F8" s="77">
        <v>0</v>
      </c>
      <c r="G8" s="77">
        <v>145607</v>
      </c>
      <c r="H8" s="77">
        <v>150947</v>
      </c>
      <c r="I8" s="62">
        <f t="shared" si="0"/>
        <v>731961</v>
      </c>
      <c r="J8" s="62">
        <f t="shared" si="1"/>
        <v>30421.054819001703</v>
      </c>
      <c r="K8" s="62">
        <f t="shared" si="2"/>
        <v>19629.934563398412</v>
      </c>
    </row>
    <row r="9" spans="1:11" ht="21.75" customHeight="1">
      <c r="A9" s="29">
        <v>3</v>
      </c>
      <c r="B9" s="19" t="s">
        <v>5</v>
      </c>
      <c r="C9" s="55">
        <v>22747</v>
      </c>
      <c r="D9" s="55">
        <v>37716</v>
      </c>
      <c r="E9" s="77">
        <v>586900</v>
      </c>
      <c r="F9" s="77">
        <v>0</v>
      </c>
      <c r="G9" s="77">
        <v>217153</v>
      </c>
      <c r="H9" s="77">
        <v>146626</v>
      </c>
      <c r="I9" s="62">
        <f t="shared" si="0"/>
        <v>950679</v>
      </c>
      <c r="J9" s="62">
        <f t="shared" si="1"/>
        <v>41793.59915593265</v>
      </c>
      <c r="K9" s="62">
        <f t="shared" si="2"/>
        <v>25206.251988545977</v>
      </c>
    </row>
    <row r="10" spans="1:11" ht="21.75" customHeight="1">
      <c r="A10" s="29">
        <v>4</v>
      </c>
      <c r="B10" s="19" t="s">
        <v>6</v>
      </c>
      <c r="C10" s="55">
        <v>23223</v>
      </c>
      <c r="D10" s="55">
        <v>40461</v>
      </c>
      <c r="E10" s="77">
        <v>471799</v>
      </c>
      <c r="F10" s="77">
        <v>0</v>
      </c>
      <c r="G10" s="77">
        <v>139114</v>
      </c>
      <c r="H10" s="77">
        <v>84070</v>
      </c>
      <c r="I10" s="62">
        <f t="shared" si="0"/>
        <v>694983</v>
      </c>
      <c r="J10" s="62">
        <f t="shared" si="1"/>
        <v>29926.49528484692</v>
      </c>
      <c r="K10" s="62">
        <f t="shared" si="2"/>
        <v>17176.614517683694</v>
      </c>
    </row>
    <row r="11" spans="1:11" ht="21.75" customHeight="1">
      <c r="A11" s="29">
        <v>5</v>
      </c>
      <c r="B11" s="19" t="s">
        <v>7</v>
      </c>
      <c r="C11" s="55">
        <v>12111</v>
      </c>
      <c r="D11" s="55">
        <v>20899</v>
      </c>
      <c r="E11" s="77">
        <v>225104</v>
      </c>
      <c r="F11" s="77">
        <v>46576</v>
      </c>
      <c r="G11" s="77">
        <v>93740</v>
      </c>
      <c r="H11" s="77">
        <v>50364</v>
      </c>
      <c r="I11" s="62">
        <f t="shared" si="0"/>
        <v>415784</v>
      </c>
      <c r="J11" s="62">
        <f t="shared" si="1"/>
        <v>34331.10395508216</v>
      </c>
      <c r="K11" s="62">
        <f t="shared" si="2"/>
        <v>19894.923202067086</v>
      </c>
    </row>
    <row r="12" spans="1:11" ht="21.75" customHeight="1">
      <c r="A12" s="29">
        <v>6</v>
      </c>
      <c r="B12" s="19" t="s">
        <v>8</v>
      </c>
      <c r="C12" s="55">
        <v>8537</v>
      </c>
      <c r="D12" s="55">
        <v>15334</v>
      </c>
      <c r="E12" s="77">
        <v>170917</v>
      </c>
      <c r="F12" s="77">
        <v>17268</v>
      </c>
      <c r="G12" s="77">
        <v>58633</v>
      </c>
      <c r="H12" s="77">
        <v>36198</v>
      </c>
      <c r="I12" s="62">
        <f t="shared" si="0"/>
        <v>283016</v>
      </c>
      <c r="J12" s="62">
        <f t="shared" si="1"/>
        <v>33151.692632072154</v>
      </c>
      <c r="K12" s="62">
        <f t="shared" si="2"/>
        <v>18456.762749445676</v>
      </c>
    </row>
    <row r="13" spans="1:11" ht="21.75" customHeight="1">
      <c r="A13" s="29">
        <v>7</v>
      </c>
      <c r="B13" s="19" t="s">
        <v>32</v>
      </c>
      <c r="C13" s="55">
        <v>11931</v>
      </c>
      <c r="D13" s="55">
        <v>20036</v>
      </c>
      <c r="E13" s="77">
        <v>261319</v>
      </c>
      <c r="F13" s="77">
        <v>22040</v>
      </c>
      <c r="G13" s="77">
        <v>92395</v>
      </c>
      <c r="H13" s="77">
        <v>56228</v>
      </c>
      <c r="I13" s="62">
        <f t="shared" si="0"/>
        <v>431982</v>
      </c>
      <c r="J13" s="62">
        <f t="shared" si="1"/>
        <v>36206.68845863717</v>
      </c>
      <c r="K13" s="62">
        <f t="shared" si="2"/>
        <v>21560.29147534438</v>
      </c>
    </row>
    <row r="14" spans="1:11" ht="21.75" customHeight="1">
      <c r="A14" s="29">
        <v>8</v>
      </c>
      <c r="B14" s="19" t="s">
        <v>9</v>
      </c>
      <c r="C14" s="55">
        <v>7108</v>
      </c>
      <c r="D14" s="55">
        <v>13143</v>
      </c>
      <c r="E14" s="77">
        <v>134558</v>
      </c>
      <c r="F14" s="77">
        <v>28563</v>
      </c>
      <c r="G14" s="77">
        <v>41945</v>
      </c>
      <c r="H14" s="77">
        <v>22180</v>
      </c>
      <c r="I14" s="62">
        <f t="shared" si="0"/>
        <v>227246</v>
      </c>
      <c r="J14" s="62">
        <f t="shared" si="1"/>
        <v>31970.455824423185</v>
      </c>
      <c r="K14" s="62">
        <f t="shared" si="2"/>
        <v>17290.26858403713</v>
      </c>
    </row>
    <row r="15" spans="1:11" ht="21.75" customHeight="1">
      <c r="A15" s="29">
        <v>9</v>
      </c>
      <c r="B15" s="19" t="s">
        <v>33</v>
      </c>
      <c r="C15" s="55">
        <v>10249</v>
      </c>
      <c r="D15" s="55">
        <v>18659</v>
      </c>
      <c r="E15" s="77">
        <v>248119</v>
      </c>
      <c r="F15" s="77">
        <v>0</v>
      </c>
      <c r="G15" s="77">
        <v>112872</v>
      </c>
      <c r="H15" s="77">
        <v>36110</v>
      </c>
      <c r="I15" s="62">
        <f t="shared" si="0"/>
        <v>397101</v>
      </c>
      <c r="J15" s="62">
        <f t="shared" si="1"/>
        <v>38745.34100887892</v>
      </c>
      <c r="K15" s="62">
        <f t="shared" si="2"/>
        <v>21282.008682137308</v>
      </c>
    </row>
    <row r="16" spans="1:11" ht="21.75" customHeight="1">
      <c r="A16" s="29">
        <v>10</v>
      </c>
      <c r="B16" s="19" t="s">
        <v>10</v>
      </c>
      <c r="C16" s="55">
        <v>8112</v>
      </c>
      <c r="D16" s="55">
        <v>13461</v>
      </c>
      <c r="E16" s="77">
        <v>118836</v>
      </c>
      <c r="F16" s="77">
        <v>22370</v>
      </c>
      <c r="G16" s="77">
        <v>33518</v>
      </c>
      <c r="H16" s="77">
        <v>26414</v>
      </c>
      <c r="I16" s="62">
        <f t="shared" si="0"/>
        <v>201138</v>
      </c>
      <c r="J16" s="62">
        <f t="shared" si="1"/>
        <v>24795.118343195267</v>
      </c>
      <c r="K16" s="62">
        <f t="shared" si="2"/>
        <v>14942.277691107643</v>
      </c>
    </row>
    <row r="17" spans="1:11" ht="21.75" customHeight="1">
      <c r="A17" s="29">
        <v>11</v>
      </c>
      <c r="B17" s="19" t="s">
        <v>11</v>
      </c>
      <c r="C17" s="55">
        <v>4487</v>
      </c>
      <c r="D17" s="55">
        <v>7195</v>
      </c>
      <c r="E17" s="77">
        <v>48058</v>
      </c>
      <c r="F17" s="77">
        <v>11495</v>
      </c>
      <c r="G17" s="77">
        <v>24363</v>
      </c>
      <c r="H17" s="77">
        <v>10927</v>
      </c>
      <c r="I17" s="62">
        <f t="shared" si="0"/>
        <v>94843</v>
      </c>
      <c r="J17" s="62">
        <f t="shared" si="1"/>
        <v>21137.285491419658</v>
      </c>
      <c r="K17" s="62">
        <f t="shared" si="2"/>
        <v>13181.792911744267</v>
      </c>
    </row>
    <row r="18" spans="1:11" ht="21.75" customHeight="1">
      <c r="A18" s="29">
        <v>12</v>
      </c>
      <c r="B18" s="19" t="s">
        <v>12</v>
      </c>
      <c r="C18" s="55">
        <v>6794</v>
      </c>
      <c r="D18" s="55">
        <v>10842</v>
      </c>
      <c r="E18" s="77">
        <v>130580</v>
      </c>
      <c r="F18" s="77">
        <v>25019</v>
      </c>
      <c r="G18" s="77">
        <v>49242</v>
      </c>
      <c r="H18" s="77">
        <v>24274</v>
      </c>
      <c r="I18" s="62">
        <f t="shared" si="0"/>
        <v>229115</v>
      </c>
      <c r="J18" s="62">
        <f t="shared" si="1"/>
        <v>33723.13806299676</v>
      </c>
      <c r="K18" s="62">
        <f t="shared" si="2"/>
        <v>21132.17118612802</v>
      </c>
    </row>
    <row r="19" spans="1:11" ht="21.75" customHeight="1">
      <c r="A19" s="29">
        <v>13</v>
      </c>
      <c r="B19" s="19" t="s">
        <v>13</v>
      </c>
      <c r="C19" s="55">
        <v>12521</v>
      </c>
      <c r="D19" s="55">
        <v>21417</v>
      </c>
      <c r="E19" s="77">
        <v>277167</v>
      </c>
      <c r="F19" s="77">
        <v>0</v>
      </c>
      <c r="G19" s="77">
        <v>122144</v>
      </c>
      <c r="H19" s="77">
        <v>57034</v>
      </c>
      <c r="I19" s="62">
        <f t="shared" si="0"/>
        <v>456345</v>
      </c>
      <c r="J19" s="62">
        <f t="shared" si="1"/>
        <v>36446.37009823496</v>
      </c>
      <c r="K19" s="62">
        <f t="shared" si="2"/>
        <v>21307.60610729794</v>
      </c>
    </row>
    <row r="20" spans="1:11" ht="21.75" customHeight="1">
      <c r="A20" s="29">
        <v>14</v>
      </c>
      <c r="B20" s="19" t="s">
        <v>14</v>
      </c>
      <c r="C20" s="55">
        <v>18392</v>
      </c>
      <c r="D20" s="55">
        <v>29208</v>
      </c>
      <c r="E20" s="77">
        <v>214974</v>
      </c>
      <c r="F20" s="77">
        <v>0</v>
      </c>
      <c r="G20" s="77">
        <v>221518</v>
      </c>
      <c r="H20" s="77">
        <v>76241</v>
      </c>
      <c r="I20" s="62">
        <f t="shared" si="0"/>
        <v>512733</v>
      </c>
      <c r="J20" s="62">
        <f t="shared" si="1"/>
        <v>27878.044802087865</v>
      </c>
      <c r="K20" s="62">
        <f t="shared" si="2"/>
        <v>17554.539852095317</v>
      </c>
    </row>
    <row r="21" spans="1:11" ht="21.75" customHeight="1">
      <c r="A21" s="29">
        <v>15</v>
      </c>
      <c r="B21" s="19" t="s">
        <v>15</v>
      </c>
      <c r="C21" s="55">
        <v>12583</v>
      </c>
      <c r="D21" s="55">
        <v>21324</v>
      </c>
      <c r="E21" s="77">
        <v>273974</v>
      </c>
      <c r="F21" s="77">
        <v>69657</v>
      </c>
      <c r="G21" s="77">
        <v>121270</v>
      </c>
      <c r="H21" s="77">
        <v>69299</v>
      </c>
      <c r="I21" s="62">
        <f t="shared" si="0"/>
        <v>534200</v>
      </c>
      <c r="J21" s="62">
        <f t="shared" si="1"/>
        <v>42454.104744496544</v>
      </c>
      <c r="K21" s="62">
        <f t="shared" si="2"/>
        <v>25051.585068467455</v>
      </c>
    </row>
    <row r="22" spans="1:11" ht="21.75" customHeight="1">
      <c r="A22" s="29">
        <v>16</v>
      </c>
      <c r="B22" s="19" t="s">
        <v>16</v>
      </c>
      <c r="C22" s="55">
        <v>29494</v>
      </c>
      <c r="D22" s="55">
        <v>49066</v>
      </c>
      <c r="E22" s="77">
        <v>534296</v>
      </c>
      <c r="F22" s="77">
        <v>0</v>
      </c>
      <c r="G22" s="77">
        <v>262676</v>
      </c>
      <c r="H22" s="77">
        <v>122133</v>
      </c>
      <c r="I22" s="62">
        <f t="shared" si="0"/>
        <v>919105</v>
      </c>
      <c r="J22" s="62">
        <f t="shared" si="1"/>
        <v>31162.43981826812</v>
      </c>
      <c r="K22" s="62">
        <f t="shared" si="2"/>
        <v>18732.014021929645</v>
      </c>
    </row>
    <row r="23" spans="1:11" ht="21.75" customHeight="1">
      <c r="A23" s="29">
        <v>17</v>
      </c>
      <c r="B23" s="19" t="s">
        <v>17</v>
      </c>
      <c r="C23" s="55">
        <v>20641</v>
      </c>
      <c r="D23" s="55">
        <v>34147</v>
      </c>
      <c r="E23" s="77">
        <v>267983</v>
      </c>
      <c r="F23" s="77">
        <v>0</v>
      </c>
      <c r="G23" s="77">
        <v>127877</v>
      </c>
      <c r="H23" s="77">
        <v>65564</v>
      </c>
      <c r="I23" s="62">
        <f t="shared" si="0"/>
        <v>461424</v>
      </c>
      <c r="J23" s="62">
        <f t="shared" si="1"/>
        <v>22354.73087544208</v>
      </c>
      <c r="K23" s="62">
        <f t="shared" si="2"/>
        <v>13512.870823205552</v>
      </c>
    </row>
    <row r="24" spans="1:11" ht="21.75" customHeight="1">
      <c r="A24" s="29">
        <v>18</v>
      </c>
      <c r="B24" s="19" t="s">
        <v>18</v>
      </c>
      <c r="C24" s="55">
        <v>11812</v>
      </c>
      <c r="D24" s="55">
        <v>19909</v>
      </c>
      <c r="E24" s="77">
        <v>225483</v>
      </c>
      <c r="F24" s="77">
        <v>52780</v>
      </c>
      <c r="G24" s="77">
        <v>102977</v>
      </c>
      <c r="H24" s="77">
        <v>48359</v>
      </c>
      <c r="I24" s="62">
        <f t="shared" si="0"/>
        <v>429599</v>
      </c>
      <c r="J24" s="62">
        <f t="shared" si="1"/>
        <v>36369.70877074162</v>
      </c>
      <c r="K24" s="62">
        <f t="shared" si="2"/>
        <v>21578.130493746547</v>
      </c>
    </row>
    <row r="25" spans="1:11" ht="21.75" customHeight="1">
      <c r="A25" s="29">
        <v>19</v>
      </c>
      <c r="B25" s="19" t="s">
        <v>19</v>
      </c>
      <c r="C25" s="55">
        <v>4970</v>
      </c>
      <c r="D25" s="55">
        <v>8922</v>
      </c>
      <c r="E25" s="77">
        <v>102774</v>
      </c>
      <c r="F25" s="77">
        <v>16788</v>
      </c>
      <c r="G25" s="77">
        <v>33098</v>
      </c>
      <c r="H25" s="77">
        <v>24275</v>
      </c>
      <c r="I25" s="62">
        <f t="shared" si="0"/>
        <v>176935</v>
      </c>
      <c r="J25" s="62">
        <f t="shared" si="1"/>
        <v>35600.603621730384</v>
      </c>
      <c r="K25" s="62">
        <f t="shared" si="2"/>
        <v>19831.31584846447</v>
      </c>
    </row>
    <row r="26" spans="1:11" ht="21.75" customHeight="1">
      <c r="A26" s="29">
        <v>20</v>
      </c>
      <c r="B26" s="19" t="s">
        <v>20</v>
      </c>
      <c r="C26" s="55">
        <v>8087</v>
      </c>
      <c r="D26" s="55">
        <v>13887</v>
      </c>
      <c r="E26" s="77">
        <v>222038</v>
      </c>
      <c r="F26" s="77">
        <v>0</v>
      </c>
      <c r="G26" s="77">
        <v>100161</v>
      </c>
      <c r="H26" s="77">
        <v>54663</v>
      </c>
      <c r="I26" s="62">
        <f t="shared" si="0"/>
        <v>376862</v>
      </c>
      <c r="J26" s="62">
        <f t="shared" si="1"/>
        <v>46600.964510943486</v>
      </c>
      <c r="K26" s="62">
        <f t="shared" si="2"/>
        <v>27137.754734643913</v>
      </c>
    </row>
    <row r="27" spans="1:11" ht="21.75" customHeight="1">
      <c r="A27" s="29">
        <v>21</v>
      </c>
      <c r="B27" s="19" t="s">
        <v>34</v>
      </c>
      <c r="C27" s="55">
        <v>7135</v>
      </c>
      <c r="D27" s="55">
        <v>12208</v>
      </c>
      <c r="E27" s="77">
        <v>108948</v>
      </c>
      <c r="F27" s="77">
        <v>15694</v>
      </c>
      <c r="G27" s="77">
        <v>35964</v>
      </c>
      <c r="H27" s="77">
        <v>22391</v>
      </c>
      <c r="I27" s="62">
        <f t="shared" si="0"/>
        <v>182997</v>
      </c>
      <c r="J27" s="62">
        <f t="shared" si="1"/>
        <v>25647.792571829013</v>
      </c>
      <c r="K27" s="62">
        <f t="shared" si="2"/>
        <v>14989.924639580602</v>
      </c>
    </row>
    <row r="28" spans="1:11" ht="21.75" customHeight="1">
      <c r="A28" s="29">
        <v>22</v>
      </c>
      <c r="B28" s="17" t="s">
        <v>35</v>
      </c>
      <c r="C28" s="55">
        <v>8253</v>
      </c>
      <c r="D28" s="55">
        <v>13992</v>
      </c>
      <c r="E28" s="77">
        <v>153350</v>
      </c>
      <c r="F28" s="77">
        <v>0</v>
      </c>
      <c r="G28" s="77">
        <v>115336</v>
      </c>
      <c r="H28" s="77">
        <v>0</v>
      </c>
      <c r="I28" s="62">
        <f t="shared" si="0"/>
        <v>268686</v>
      </c>
      <c r="J28" s="62">
        <f t="shared" si="1"/>
        <v>32556.161395856052</v>
      </c>
      <c r="K28" s="62">
        <f t="shared" si="2"/>
        <v>19202.830188679247</v>
      </c>
    </row>
    <row r="29" spans="1:11" ht="21.75" customHeight="1">
      <c r="A29" s="29">
        <v>23</v>
      </c>
      <c r="B29" s="17" t="s">
        <v>36</v>
      </c>
      <c r="C29" s="55">
        <v>17058</v>
      </c>
      <c r="D29" s="55">
        <v>30291</v>
      </c>
      <c r="E29" s="77">
        <v>335989</v>
      </c>
      <c r="F29" s="77">
        <v>0</v>
      </c>
      <c r="G29" s="77">
        <v>138690</v>
      </c>
      <c r="H29" s="77">
        <v>72477</v>
      </c>
      <c r="I29" s="62">
        <f t="shared" si="0"/>
        <v>547156</v>
      </c>
      <c r="J29" s="62">
        <f t="shared" si="1"/>
        <v>32076.210575682962</v>
      </c>
      <c r="K29" s="62">
        <f t="shared" si="2"/>
        <v>18063.319137697665</v>
      </c>
    </row>
    <row r="30" spans="1:11" ht="21.75" customHeight="1">
      <c r="A30" s="29">
        <v>24</v>
      </c>
      <c r="B30" s="17" t="s">
        <v>37</v>
      </c>
      <c r="C30" s="55">
        <v>9736</v>
      </c>
      <c r="D30" s="55">
        <v>18598</v>
      </c>
      <c r="E30" s="77">
        <v>281810</v>
      </c>
      <c r="F30" s="77">
        <v>33465</v>
      </c>
      <c r="G30" s="77">
        <v>104152</v>
      </c>
      <c r="H30" s="77">
        <v>36160</v>
      </c>
      <c r="I30" s="62">
        <f t="shared" si="0"/>
        <v>455587</v>
      </c>
      <c r="J30" s="62">
        <f t="shared" si="1"/>
        <v>46794.0632703369</v>
      </c>
      <c r="K30" s="62">
        <f t="shared" si="2"/>
        <v>24496.558769760188</v>
      </c>
    </row>
    <row r="31" spans="1:11" ht="21.75" customHeight="1">
      <c r="A31" s="29">
        <v>25</v>
      </c>
      <c r="B31" s="17" t="s">
        <v>38</v>
      </c>
      <c r="C31" s="55">
        <v>7417</v>
      </c>
      <c r="D31" s="55">
        <v>13076</v>
      </c>
      <c r="E31" s="77">
        <v>130224</v>
      </c>
      <c r="F31" s="77">
        <v>27390</v>
      </c>
      <c r="G31" s="77">
        <v>44617</v>
      </c>
      <c r="H31" s="77">
        <v>28719</v>
      </c>
      <c r="I31" s="62">
        <f t="shared" si="0"/>
        <v>230950</v>
      </c>
      <c r="J31" s="62">
        <f t="shared" si="1"/>
        <v>31137.926385330997</v>
      </c>
      <c r="K31" s="62">
        <f t="shared" si="2"/>
        <v>17662.129091465278</v>
      </c>
    </row>
    <row r="32" spans="1:11" ht="21.75" customHeight="1">
      <c r="A32" s="29">
        <v>26</v>
      </c>
      <c r="B32" s="17" t="s">
        <v>39</v>
      </c>
      <c r="C32" s="55">
        <v>6670</v>
      </c>
      <c r="D32" s="55">
        <v>11600</v>
      </c>
      <c r="E32" s="77">
        <v>139671</v>
      </c>
      <c r="F32" s="77">
        <v>15636</v>
      </c>
      <c r="G32" s="77">
        <v>71038</v>
      </c>
      <c r="H32" s="77">
        <v>33313</v>
      </c>
      <c r="I32" s="62">
        <f t="shared" si="0"/>
        <v>259658</v>
      </c>
      <c r="J32" s="62">
        <f t="shared" si="1"/>
        <v>38929.23538230885</v>
      </c>
      <c r="K32" s="62">
        <f t="shared" si="2"/>
        <v>22384.310344827587</v>
      </c>
    </row>
    <row r="33" spans="1:11" ht="21.75" customHeight="1">
      <c r="A33" s="29">
        <v>27</v>
      </c>
      <c r="B33" s="26" t="s">
        <v>40</v>
      </c>
      <c r="C33" s="55">
        <v>7191</v>
      </c>
      <c r="D33" s="55">
        <v>13310</v>
      </c>
      <c r="E33" s="77">
        <v>125789</v>
      </c>
      <c r="F33" s="77">
        <v>33726</v>
      </c>
      <c r="G33" s="77">
        <v>50682</v>
      </c>
      <c r="H33" s="77">
        <v>35017</v>
      </c>
      <c r="I33" s="62">
        <f t="shared" si="0"/>
        <v>245214</v>
      </c>
      <c r="J33" s="62">
        <f t="shared" si="1"/>
        <v>34100.12515644556</v>
      </c>
      <c r="K33" s="62">
        <f t="shared" si="2"/>
        <v>18423.29075882795</v>
      </c>
    </row>
    <row r="34" spans="1:11" ht="21.75" customHeight="1">
      <c r="A34" s="29">
        <v>28</v>
      </c>
      <c r="B34" s="19" t="s">
        <v>41</v>
      </c>
      <c r="C34" s="55">
        <v>15192</v>
      </c>
      <c r="D34" s="55">
        <v>26632</v>
      </c>
      <c r="E34" s="77">
        <v>403707</v>
      </c>
      <c r="F34" s="77">
        <v>0</v>
      </c>
      <c r="G34" s="77">
        <v>119576</v>
      </c>
      <c r="H34" s="77">
        <v>86225</v>
      </c>
      <c r="I34" s="62">
        <f t="shared" si="0"/>
        <v>609508</v>
      </c>
      <c r="J34" s="62">
        <f t="shared" si="1"/>
        <v>40120.32648762507</v>
      </c>
      <c r="K34" s="62">
        <f t="shared" si="2"/>
        <v>22886.302192850704</v>
      </c>
    </row>
    <row r="35" spans="1:11" ht="21.75" customHeight="1">
      <c r="A35" s="29">
        <v>29</v>
      </c>
      <c r="B35" s="19" t="s">
        <v>42</v>
      </c>
      <c r="C35" s="55">
        <v>6632</v>
      </c>
      <c r="D35" s="55">
        <v>12606</v>
      </c>
      <c r="E35" s="77">
        <v>157514</v>
      </c>
      <c r="F35" s="77">
        <v>0</v>
      </c>
      <c r="G35" s="77">
        <v>68198</v>
      </c>
      <c r="H35" s="77">
        <v>37820</v>
      </c>
      <c r="I35" s="62">
        <f t="shared" si="0"/>
        <v>263532</v>
      </c>
      <c r="J35" s="62">
        <f t="shared" si="1"/>
        <v>39736.42943305187</v>
      </c>
      <c r="K35" s="62">
        <f t="shared" si="2"/>
        <v>20905.283198476915</v>
      </c>
    </row>
    <row r="36" spans="1:11" ht="21.75" customHeight="1">
      <c r="A36" s="29">
        <v>30</v>
      </c>
      <c r="B36" s="19" t="s">
        <v>43</v>
      </c>
      <c r="C36" s="55">
        <v>11170</v>
      </c>
      <c r="D36" s="55">
        <v>20897</v>
      </c>
      <c r="E36" s="77">
        <v>259182</v>
      </c>
      <c r="F36" s="77">
        <v>0</v>
      </c>
      <c r="G36" s="77">
        <v>110587</v>
      </c>
      <c r="H36" s="77">
        <v>45675</v>
      </c>
      <c r="I36" s="62">
        <f t="shared" si="0"/>
        <v>415444</v>
      </c>
      <c r="J36" s="62">
        <f t="shared" si="1"/>
        <v>37192.837958818265</v>
      </c>
      <c r="K36" s="62">
        <f t="shared" si="2"/>
        <v>19880.557017753745</v>
      </c>
    </row>
    <row r="37" spans="1:11" ht="21.75" customHeight="1">
      <c r="A37" s="29">
        <v>31</v>
      </c>
      <c r="B37" s="19" t="s">
        <v>44</v>
      </c>
      <c r="C37" s="55">
        <v>7121</v>
      </c>
      <c r="D37" s="55">
        <v>12154</v>
      </c>
      <c r="E37" s="77">
        <v>137889</v>
      </c>
      <c r="F37" s="77">
        <v>19335</v>
      </c>
      <c r="G37" s="77">
        <v>43526</v>
      </c>
      <c r="H37" s="77">
        <v>24797</v>
      </c>
      <c r="I37" s="62">
        <f t="shared" si="0"/>
        <v>225547</v>
      </c>
      <c r="J37" s="62">
        <f t="shared" si="1"/>
        <v>31673.500912793148</v>
      </c>
      <c r="K37" s="62">
        <f t="shared" si="2"/>
        <v>18557.429652789204</v>
      </c>
    </row>
    <row r="38" spans="1:11" ht="21.75" customHeight="1">
      <c r="A38" s="30">
        <v>32</v>
      </c>
      <c r="B38" s="23" t="s">
        <v>45</v>
      </c>
      <c r="C38" s="57">
        <v>8376</v>
      </c>
      <c r="D38" s="57">
        <v>14767</v>
      </c>
      <c r="E38" s="78">
        <v>154667</v>
      </c>
      <c r="F38" s="78">
        <v>0</v>
      </c>
      <c r="G38" s="78">
        <v>69441</v>
      </c>
      <c r="H38" s="78">
        <v>33992</v>
      </c>
      <c r="I38" s="68">
        <f t="shared" si="0"/>
        <v>258100</v>
      </c>
      <c r="J38" s="64">
        <f t="shared" si="1"/>
        <v>30814.231136580707</v>
      </c>
      <c r="K38" s="64">
        <f t="shared" si="2"/>
        <v>17478.160763865377</v>
      </c>
    </row>
    <row r="39" spans="1:11" s="20" customFormat="1" ht="21.75" customHeight="1">
      <c r="A39" s="37"/>
      <c r="B39" s="38" t="s">
        <v>47</v>
      </c>
      <c r="C39" s="65">
        <f aca="true" t="shared" si="3" ref="C39:H39">SUM(C7:C38)</f>
        <v>409641</v>
      </c>
      <c r="D39" s="65">
        <f t="shared" si="3"/>
        <v>698444</v>
      </c>
      <c r="E39" s="65">
        <f t="shared" si="3"/>
        <v>8208982</v>
      </c>
      <c r="F39" s="65">
        <f t="shared" si="3"/>
        <v>457802</v>
      </c>
      <c r="G39" s="65">
        <f t="shared" si="3"/>
        <v>3410459</v>
      </c>
      <c r="H39" s="65">
        <f t="shared" si="3"/>
        <v>1864690</v>
      </c>
      <c r="I39" s="65">
        <f t="shared" si="0"/>
        <v>13941933</v>
      </c>
      <c r="J39" s="65">
        <f t="shared" si="1"/>
        <v>34034.515588039285</v>
      </c>
      <c r="K39" s="65">
        <f t="shared" si="2"/>
        <v>19961.418524606124</v>
      </c>
    </row>
    <row r="40" spans="1:11" ht="21.75" customHeight="1">
      <c r="A40" s="31">
        <v>33</v>
      </c>
      <c r="B40" s="24" t="s">
        <v>21</v>
      </c>
      <c r="C40" s="58">
        <v>5672</v>
      </c>
      <c r="D40" s="58">
        <v>10284</v>
      </c>
      <c r="E40" s="79">
        <v>126455</v>
      </c>
      <c r="F40" s="77">
        <v>16080</v>
      </c>
      <c r="G40" s="79">
        <v>61852</v>
      </c>
      <c r="H40" s="77">
        <v>39346</v>
      </c>
      <c r="I40" s="62">
        <f t="shared" si="0"/>
        <v>243733</v>
      </c>
      <c r="J40" s="66">
        <f t="shared" si="1"/>
        <v>42971.26234132581</v>
      </c>
      <c r="K40" s="66">
        <f t="shared" si="2"/>
        <v>23700.21392454298</v>
      </c>
    </row>
    <row r="41" spans="1:11" ht="21.75" customHeight="1">
      <c r="A41" s="29">
        <v>34</v>
      </c>
      <c r="B41" s="19" t="s">
        <v>22</v>
      </c>
      <c r="C41" s="55">
        <v>3195</v>
      </c>
      <c r="D41" s="55">
        <v>5506</v>
      </c>
      <c r="E41" s="77">
        <v>73242</v>
      </c>
      <c r="F41" s="77">
        <v>10383</v>
      </c>
      <c r="G41" s="77">
        <v>34246</v>
      </c>
      <c r="H41" s="77">
        <v>15892</v>
      </c>
      <c r="I41" s="62">
        <f t="shared" si="0"/>
        <v>133763</v>
      </c>
      <c r="J41" s="62">
        <f t="shared" si="1"/>
        <v>41866.353677621286</v>
      </c>
      <c r="K41" s="62">
        <f t="shared" si="2"/>
        <v>24294.042862332</v>
      </c>
    </row>
    <row r="42" spans="1:11" ht="21.75" customHeight="1">
      <c r="A42" s="29">
        <v>35</v>
      </c>
      <c r="B42" s="19" t="s">
        <v>46</v>
      </c>
      <c r="C42" s="55">
        <v>3393</v>
      </c>
      <c r="D42" s="55">
        <v>5856</v>
      </c>
      <c r="E42" s="77">
        <v>79614</v>
      </c>
      <c r="F42" s="77">
        <v>11086</v>
      </c>
      <c r="G42" s="77">
        <v>25518</v>
      </c>
      <c r="H42" s="77">
        <v>13706</v>
      </c>
      <c r="I42" s="62">
        <f t="shared" si="0"/>
        <v>129924</v>
      </c>
      <c r="J42" s="62">
        <f t="shared" si="1"/>
        <v>38291.77718832891</v>
      </c>
      <c r="K42" s="62">
        <f t="shared" si="2"/>
        <v>22186.475409836065</v>
      </c>
    </row>
    <row r="43" spans="1:11" ht="21.75" customHeight="1">
      <c r="A43" s="29">
        <v>36</v>
      </c>
      <c r="B43" s="19" t="s">
        <v>23</v>
      </c>
      <c r="C43" s="55">
        <v>4615</v>
      </c>
      <c r="D43" s="55">
        <v>7598</v>
      </c>
      <c r="E43" s="77">
        <v>84181</v>
      </c>
      <c r="F43" s="77">
        <v>0</v>
      </c>
      <c r="G43" s="77">
        <v>32164</v>
      </c>
      <c r="H43" s="77">
        <v>18160</v>
      </c>
      <c r="I43" s="62">
        <f t="shared" si="0"/>
        <v>134505</v>
      </c>
      <c r="J43" s="62">
        <f t="shared" si="1"/>
        <v>29145.178764897075</v>
      </c>
      <c r="K43" s="62">
        <f t="shared" si="2"/>
        <v>17702.684917083443</v>
      </c>
    </row>
    <row r="44" spans="1:11" ht="21.75" customHeight="1">
      <c r="A44" s="29">
        <v>37</v>
      </c>
      <c r="B44" s="19" t="s">
        <v>24</v>
      </c>
      <c r="C44" s="55">
        <v>3383</v>
      </c>
      <c r="D44" s="55">
        <v>5691</v>
      </c>
      <c r="E44" s="77">
        <v>69018</v>
      </c>
      <c r="F44" s="77">
        <v>12481</v>
      </c>
      <c r="G44" s="77">
        <v>12416</v>
      </c>
      <c r="H44" s="77">
        <v>6804</v>
      </c>
      <c r="I44" s="62">
        <f t="shared" si="0"/>
        <v>100719</v>
      </c>
      <c r="J44" s="62">
        <f t="shared" si="1"/>
        <v>29772.09577298256</v>
      </c>
      <c r="K44" s="62">
        <f t="shared" si="2"/>
        <v>17697.944122298366</v>
      </c>
    </row>
    <row r="45" spans="1:11" ht="21.75" customHeight="1">
      <c r="A45" s="29">
        <v>38</v>
      </c>
      <c r="B45" s="19" t="s">
        <v>25</v>
      </c>
      <c r="C45" s="55">
        <v>2699</v>
      </c>
      <c r="D45" s="55">
        <v>4425</v>
      </c>
      <c r="E45" s="77">
        <v>61349</v>
      </c>
      <c r="F45" s="77">
        <v>12310</v>
      </c>
      <c r="G45" s="77">
        <v>22556</v>
      </c>
      <c r="H45" s="77">
        <v>15637</v>
      </c>
      <c r="I45" s="62">
        <f t="shared" si="0"/>
        <v>111852</v>
      </c>
      <c r="J45" s="62">
        <f t="shared" si="1"/>
        <v>41442.01556131901</v>
      </c>
      <c r="K45" s="62">
        <f t="shared" si="2"/>
        <v>25277.28813559322</v>
      </c>
    </row>
    <row r="46" spans="1:11" ht="21.75" customHeight="1">
      <c r="A46" s="29">
        <v>39</v>
      </c>
      <c r="B46" s="19" t="s">
        <v>26</v>
      </c>
      <c r="C46" s="55">
        <v>7247</v>
      </c>
      <c r="D46" s="55">
        <v>12260</v>
      </c>
      <c r="E46" s="77">
        <v>202632</v>
      </c>
      <c r="F46" s="77">
        <v>43779</v>
      </c>
      <c r="G46" s="77">
        <v>18906</v>
      </c>
      <c r="H46" s="77">
        <v>15571</v>
      </c>
      <c r="I46" s="62">
        <f t="shared" si="0"/>
        <v>280888</v>
      </c>
      <c r="J46" s="62">
        <f t="shared" si="1"/>
        <v>38759.21070787912</v>
      </c>
      <c r="K46" s="62">
        <f t="shared" si="2"/>
        <v>22910.92985318108</v>
      </c>
    </row>
    <row r="47" spans="1:11" ht="21.75" customHeight="1">
      <c r="A47" s="29">
        <v>40</v>
      </c>
      <c r="B47" s="19" t="s">
        <v>27</v>
      </c>
      <c r="C47" s="55">
        <v>1596</v>
      </c>
      <c r="D47" s="55">
        <v>2854</v>
      </c>
      <c r="E47" s="77">
        <v>38368</v>
      </c>
      <c r="F47" s="77">
        <v>3483</v>
      </c>
      <c r="G47" s="77">
        <v>10699</v>
      </c>
      <c r="H47" s="77">
        <v>11054</v>
      </c>
      <c r="I47" s="62">
        <f t="shared" si="0"/>
        <v>63604</v>
      </c>
      <c r="J47" s="62">
        <f t="shared" si="1"/>
        <v>39852.130325814534</v>
      </c>
      <c r="K47" s="62">
        <f t="shared" si="2"/>
        <v>22285.914505956553</v>
      </c>
    </row>
    <row r="48" spans="1:11" ht="21.75" customHeight="1">
      <c r="A48" s="29">
        <v>41</v>
      </c>
      <c r="B48" s="19" t="s">
        <v>28</v>
      </c>
      <c r="C48" s="55">
        <v>4226</v>
      </c>
      <c r="D48" s="55">
        <v>8236</v>
      </c>
      <c r="E48" s="77">
        <v>101431</v>
      </c>
      <c r="F48" s="77">
        <v>18072</v>
      </c>
      <c r="G48" s="77">
        <v>29396</v>
      </c>
      <c r="H48" s="77">
        <v>14205</v>
      </c>
      <c r="I48" s="62">
        <f t="shared" si="0"/>
        <v>163104</v>
      </c>
      <c r="J48" s="62">
        <f t="shared" si="1"/>
        <v>38595.362044486516</v>
      </c>
      <c r="K48" s="62">
        <f t="shared" si="2"/>
        <v>19803.78824672171</v>
      </c>
    </row>
    <row r="49" spans="1:11" ht="21.75" customHeight="1">
      <c r="A49" s="29">
        <v>42</v>
      </c>
      <c r="B49" s="19" t="s">
        <v>29</v>
      </c>
      <c r="C49" s="55">
        <v>1464</v>
      </c>
      <c r="D49" s="55">
        <v>2667</v>
      </c>
      <c r="E49" s="77">
        <v>33153</v>
      </c>
      <c r="F49" s="77">
        <v>6957</v>
      </c>
      <c r="G49" s="77">
        <v>10306</v>
      </c>
      <c r="H49" s="77">
        <v>6348</v>
      </c>
      <c r="I49" s="62">
        <f t="shared" si="0"/>
        <v>56764</v>
      </c>
      <c r="J49" s="62">
        <f t="shared" si="1"/>
        <v>38773.22404371585</v>
      </c>
      <c r="K49" s="62">
        <f t="shared" si="2"/>
        <v>21283.83952005999</v>
      </c>
    </row>
    <row r="50" spans="1:11" ht="21.75" customHeight="1">
      <c r="A50" s="29">
        <v>43</v>
      </c>
      <c r="B50" s="19" t="s">
        <v>30</v>
      </c>
      <c r="C50" s="55">
        <v>4242</v>
      </c>
      <c r="D50" s="55">
        <v>8208</v>
      </c>
      <c r="E50" s="77">
        <v>119265</v>
      </c>
      <c r="F50" s="77">
        <v>19435</v>
      </c>
      <c r="G50" s="77">
        <v>38990</v>
      </c>
      <c r="H50" s="77">
        <v>18728</v>
      </c>
      <c r="I50" s="62">
        <f t="shared" si="0"/>
        <v>196418</v>
      </c>
      <c r="J50" s="62">
        <f t="shared" si="1"/>
        <v>46303.1588873173</v>
      </c>
      <c r="K50" s="62">
        <f t="shared" si="2"/>
        <v>23930.068226120857</v>
      </c>
    </row>
    <row r="51" spans="1:11" ht="21.75" customHeight="1">
      <c r="A51" s="30">
        <v>44</v>
      </c>
      <c r="B51" s="23" t="s">
        <v>31</v>
      </c>
      <c r="C51" s="57">
        <v>3473</v>
      </c>
      <c r="D51" s="57">
        <v>5720</v>
      </c>
      <c r="E51" s="78">
        <v>48886</v>
      </c>
      <c r="F51" s="78">
        <v>0</v>
      </c>
      <c r="G51" s="78">
        <v>21687</v>
      </c>
      <c r="H51" s="78">
        <v>13100</v>
      </c>
      <c r="I51" s="62">
        <f t="shared" si="0"/>
        <v>83673</v>
      </c>
      <c r="J51" s="64">
        <f t="shared" si="1"/>
        <v>24092.42729628563</v>
      </c>
      <c r="K51" s="64">
        <f t="shared" si="2"/>
        <v>14628.146853146853</v>
      </c>
    </row>
    <row r="52" spans="1:11" s="20" customFormat="1" ht="21.75" customHeight="1">
      <c r="A52" s="37"/>
      <c r="B52" s="39" t="s">
        <v>1</v>
      </c>
      <c r="C52" s="65">
        <f aca="true" t="shared" si="4" ref="C52:H52">SUM(C40:C51)</f>
        <v>45205</v>
      </c>
      <c r="D52" s="65">
        <f t="shared" si="4"/>
        <v>79305</v>
      </c>
      <c r="E52" s="65">
        <f t="shared" si="4"/>
        <v>1037594</v>
      </c>
      <c r="F52" s="65">
        <f t="shared" si="4"/>
        <v>154066</v>
      </c>
      <c r="G52" s="65">
        <f t="shared" si="4"/>
        <v>318736</v>
      </c>
      <c r="H52" s="65">
        <f t="shared" si="4"/>
        <v>188551</v>
      </c>
      <c r="I52" s="65">
        <f t="shared" si="0"/>
        <v>1698947</v>
      </c>
      <c r="J52" s="65">
        <f t="shared" si="1"/>
        <v>37583.16557902887</v>
      </c>
      <c r="K52" s="65">
        <f t="shared" si="2"/>
        <v>21422.949372675113</v>
      </c>
    </row>
    <row r="53" spans="1:11" s="20" customFormat="1" ht="21.75" customHeight="1">
      <c r="A53" s="40"/>
      <c r="B53" s="41" t="s">
        <v>61</v>
      </c>
      <c r="C53" s="67">
        <f aca="true" t="shared" si="5" ref="C53:H53">SUM(C52+C39)</f>
        <v>454846</v>
      </c>
      <c r="D53" s="67">
        <f t="shared" si="5"/>
        <v>777749</v>
      </c>
      <c r="E53" s="67">
        <f t="shared" si="5"/>
        <v>9246576</v>
      </c>
      <c r="F53" s="67">
        <f t="shared" si="5"/>
        <v>611868</v>
      </c>
      <c r="G53" s="67">
        <f t="shared" si="5"/>
        <v>3729195</v>
      </c>
      <c r="H53" s="67">
        <f t="shared" si="5"/>
        <v>2053241</v>
      </c>
      <c r="I53" s="67">
        <f t="shared" si="0"/>
        <v>15640880</v>
      </c>
      <c r="J53" s="67">
        <f t="shared" si="1"/>
        <v>34387.199183899604</v>
      </c>
      <c r="K53" s="67">
        <f t="shared" si="2"/>
        <v>20110.446943679774</v>
      </c>
    </row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A1" sqref="A1"/>
    </sheetView>
  </sheetViews>
  <sheetFormatPr defaultColWidth="9.00390625" defaultRowHeight="13.5"/>
  <cols>
    <col min="1" max="1" width="4.625" style="1" customWidth="1"/>
    <col min="2" max="2" width="11.625" style="25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6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3" t="s">
        <v>63</v>
      </c>
      <c r="B2" s="36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1" t="s">
        <v>48</v>
      </c>
      <c r="B3" s="90" t="s">
        <v>49</v>
      </c>
      <c r="C3" s="84" t="s">
        <v>50</v>
      </c>
      <c r="D3" s="85"/>
      <c r="E3" s="84" t="s">
        <v>51</v>
      </c>
      <c r="F3" s="96"/>
      <c r="G3" s="96"/>
      <c r="H3" s="96"/>
      <c r="I3" s="14"/>
      <c r="J3" s="93" t="s">
        <v>52</v>
      </c>
      <c r="K3" s="93" t="s">
        <v>53</v>
      </c>
    </row>
    <row r="4" spans="1:11" ht="17.25" customHeight="1">
      <c r="A4" s="82"/>
      <c r="B4" s="91"/>
      <c r="C4" s="86" t="s">
        <v>54</v>
      </c>
      <c r="D4" s="89" t="s">
        <v>55</v>
      </c>
      <c r="E4" s="93" t="s">
        <v>56</v>
      </c>
      <c r="F4" s="93" t="s">
        <v>57</v>
      </c>
      <c r="G4" s="93" t="s">
        <v>58</v>
      </c>
      <c r="H4" s="93" t="s">
        <v>0</v>
      </c>
      <c r="I4" s="15" t="s">
        <v>59</v>
      </c>
      <c r="J4" s="94"/>
      <c r="K4" s="94"/>
    </row>
    <row r="5" spans="1:11" ht="17.25" customHeight="1">
      <c r="A5" s="82"/>
      <c r="B5" s="91"/>
      <c r="C5" s="87"/>
      <c r="D5" s="89"/>
      <c r="E5" s="94"/>
      <c r="F5" s="94"/>
      <c r="G5" s="94"/>
      <c r="H5" s="94"/>
      <c r="I5" s="15" t="s">
        <v>60</v>
      </c>
      <c r="J5" s="94"/>
      <c r="K5" s="94"/>
    </row>
    <row r="6" spans="1:11" ht="17.25" customHeight="1">
      <c r="A6" s="83"/>
      <c r="B6" s="92"/>
      <c r="C6" s="88"/>
      <c r="D6" s="89"/>
      <c r="E6" s="95"/>
      <c r="F6" s="95"/>
      <c r="G6" s="95"/>
      <c r="H6" s="95"/>
      <c r="I6" s="16"/>
      <c r="J6" s="95"/>
      <c r="K6" s="95"/>
    </row>
    <row r="7" spans="1:11" ht="21.75" customHeight="1">
      <c r="A7" s="28">
        <v>1</v>
      </c>
      <c r="B7" s="22" t="s">
        <v>3</v>
      </c>
      <c r="C7" s="54">
        <v>18562</v>
      </c>
      <c r="D7" s="54">
        <v>22535</v>
      </c>
      <c r="E7" s="76">
        <v>330957</v>
      </c>
      <c r="F7" s="76">
        <v>0</v>
      </c>
      <c r="G7" s="76">
        <v>159851</v>
      </c>
      <c r="H7" s="76">
        <v>75233</v>
      </c>
      <c r="I7" s="60">
        <f>SUM(E7:H7)</f>
        <v>566041</v>
      </c>
      <c r="J7" s="60">
        <f>SUM(I7*1000/C7)</f>
        <v>30494.612649498977</v>
      </c>
      <c r="K7" s="60">
        <f>SUM(I7*1000/D7)</f>
        <v>25118.304859108055</v>
      </c>
    </row>
    <row r="8" spans="1:11" ht="21.75" customHeight="1">
      <c r="A8" s="29">
        <v>2</v>
      </c>
      <c r="B8" s="19" t="s">
        <v>4</v>
      </c>
      <c r="C8" s="55">
        <v>10421</v>
      </c>
      <c r="D8" s="55">
        <v>12458</v>
      </c>
      <c r="E8" s="77">
        <v>190444</v>
      </c>
      <c r="F8" s="77">
        <v>0</v>
      </c>
      <c r="G8" s="77">
        <v>126548</v>
      </c>
      <c r="H8" s="77">
        <v>0</v>
      </c>
      <c r="I8" s="62">
        <f>SUM(E8:H8)</f>
        <v>316992</v>
      </c>
      <c r="J8" s="62">
        <f aca="true" t="shared" si="0" ref="J8:J51">SUM(I8*1000/C8)</f>
        <v>30418.577871605412</v>
      </c>
      <c r="K8" s="62">
        <f aca="true" t="shared" si="1" ref="K8:K51">SUM(I8*1000/D8)</f>
        <v>25444.854711831755</v>
      </c>
    </row>
    <row r="9" spans="1:11" ht="21.75" customHeight="1">
      <c r="A9" s="29">
        <v>3</v>
      </c>
      <c r="B9" s="19" t="s">
        <v>5</v>
      </c>
      <c r="C9" s="55">
        <v>10239</v>
      </c>
      <c r="D9" s="55">
        <v>12208</v>
      </c>
      <c r="E9" s="77">
        <v>197941</v>
      </c>
      <c r="F9" s="77">
        <v>0</v>
      </c>
      <c r="G9" s="77">
        <v>83131</v>
      </c>
      <c r="H9" s="77">
        <v>47809</v>
      </c>
      <c r="I9" s="62">
        <f aca="true" t="shared" si="2" ref="I9:I51">SUM(E9:H9)</f>
        <v>328881</v>
      </c>
      <c r="J9" s="62">
        <f t="shared" si="0"/>
        <v>32120.421916202755</v>
      </c>
      <c r="K9" s="62">
        <f t="shared" si="1"/>
        <v>26939.79357798165</v>
      </c>
    </row>
    <row r="10" spans="1:11" ht="21.75" customHeight="1">
      <c r="A10" s="29">
        <v>4</v>
      </c>
      <c r="B10" s="19" t="s">
        <v>6</v>
      </c>
      <c r="C10" s="55">
        <v>11110</v>
      </c>
      <c r="D10" s="55">
        <v>13794</v>
      </c>
      <c r="E10" s="77">
        <v>163674</v>
      </c>
      <c r="F10" s="77">
        <v>0</v>
      </c>
      <c r="G10" s="77">
        <v>115917</v>
      </c>
      <c r="H10" s="77">
        <v>0</v>
      </c>
      <c r="I10" s="62">
        <f t="shared" si="2"/>
        <v>279591</v>
      </c>
      <c r="J10" s="62">
        <f t="shared" si="0"/>
        <v>25165.706570657065</v>
      </c>
      <c r="K10" s="62">
        <f t="shared" si="1"/>
        <v>20269.030013049152</v>
      </c>
    </row>
    <row r="11" spans="1:11" ht="21.75" customHeight="1">
      <c r="A11" s="29">
        <v>5</v>
      </c>
      <c r="B11" s="19" t="s">
        <v>7</v>
      </c>
      <c r="C11" s="55">
        <v>5890</v>
      </c>
      <c r="D11" s="55">
        <v>7368</v>
      </c>
      <c r="E11" s="77">
        <v>62489</v>
      </c>
      <c r="F11" s="77">
        <v>12204</v>
      </c>
      <c r="G11" s="77">
        <v>56414</v>
      </c>
      <c r="H11" s="77">
        <v>22093</v>
      </c>
      <c r="I11" s="62">
        <f t="shared" si="2"/>
        <v>153200</v>
      </c>
      <c r="J11" s="62">
        <f t="shared" si="0"/>
        <v>26010.18675721562</v>
      </c>
      <c r="K11" s="62">
        <f t="shared" si="1"/>
        <v>20792.616720955484</v>
      </c>
    </row>
    <row r="12" spans="1:11" ht="21.75" customHeight="1">
      <c r="A12" s="29">
        <v>6</v>
      </c>
      <c r="B12" s="19" t="s">
        <v>8</v>
      </c>
      <c r="C12" s="55">
        <v>4116</v>
      </c>
      <c r="D12" s="55">
        <v>5273</v>
      </c>
      <c r="E12" s="77">
        <v>71595</v>
      </c>
      <c r="F12" s="77">
        <v>6766</v>
      </c>
      <c r="G12" s="77">
        <v>36900</v>
      </c>
      <c r="H12" s="77">
        <v>18754</v>
      </c>
      <c r="I12" s="62">
        <f t="shared" si="2"/>
        <v>134015</v>
      </c>
      <c r="J12" s="62">
        <f t="shared" si="0"/>
        <v>32559.52380952381</v>
      </c>
      <c r="K12" s="62">
        <f t="shared" si="1"/>
        <v>25415.323345344208</v>
      </c>
    </row>
    <row r="13" spans="1:11" ht="21.75" customHeight="1">
      <c r="A13" s="29">
        <v>7</v>
      </c>
      <c r="B13" s="19" t="s">
        <v>32</v>
      </c>
      <c r="C13" s="55">
        <v>5215</v>
      </c>
      <c r="D13" s="55">
        <v>6295</v>
      </c>
      <c r="E13" s="77">
        <v>70255</v>
      </c>
      <c r="F13" s="77">
        <v>0</v>
      </c>
      <c r="G13" s="77">
        <v>55971</v>
      </c>
      <c r="H13" s="77">
        <v>0</v>
      </c>
      <c r="I13" s="62">
        <f t="shared" si="2"/>
        <v>126226</v>
      </c>
      <c r="J13" s="62">
        <f t="shared" si="0"/>
        <v>24204.410354745924</v>
      </c>
      <c r="K13" s="62">
        <f t="shared" si="1"/>
        <v>20051.787132644957</v>
      </c>
    </row>
    <row r="14" spans="1:11" ht="21.75" customHeight="1">
      <c r="A14" s="29">
        <v>8</v>
      </c>
      <c r="B14" s="19" t="s">
        <v>9</v>
      </c>
      <c r="C14" s="55">
        <v>3682</v>
      </c>
      <c r="D14" s="55">
        <v>4663</v>
      </c>
      <c r="E14" s="77">
        <v>56148</v>
      </c>
      <c r="F14" s="77">
        <v>11013</v>
      </c>
      <c r="G14" s="77">
        <v>25848</v>
      </c>
      <c r="H14" s="77">
        <v>12959</v>
      </c>
      <c r="I14" s="62">
        <f t="shared" si="2"/>
        <v>105968</v>
      </c>
      <c r="J14" s="62">
        <f t="shared" si="0"/>
        <v>28780.010863661053</v>
      </c>
      <c r="K14" s="62">
        <f t="shared" si="1"/>
        <v>22725.284151833584</v>
      </c>
    </row>
    <row r="15" spans="1:11" ht="21.75" customHeight="1">
      <c r="A15" s="29">
        <v>9</v>
      </c>
      <c r="B15" s="19" t="s">
        <v>33</v>
      </c>
      <c r="C15" s="55">
        <v>4989</v>
      </c>
      <c r="D15" s="55">
        <v>6264</v>
      </c>
      <c r="E15" s="77">
        <v>101005</v>
      </c>
      <c r="F15" s="77">
        <v>0</v>
      </c>
      <c r="G15" s="77">
        <v>44148</v>
      </c>
      <c r="H15" s="77">
        <v>19179</v>
      </c>
      <c r="I15" s="62">
        <f t="shared" si="2"/>
        <v>164332</v>
      </c>
      <c r="J15" s="62">
        <f t="shared" si="0"/>
        <v>32938.86550410904</v>
      </c>
      <c r="K15" s="62">
        <f t="shared" si="1"/>
        <v>26234.35504469987</v>
      </c>
    </row>
    <row r="16" spans="1:11" ht="21.75" customHeight="1">
      <c r="A16" s="29">
        <v>10</v>
      </c>
      <c r="B16" s="19" t="s">
        <v>10</v>
      </c>
      <c r="C16" s="55">
        <v>3789</v>
      </c>
      <c r="D16" s="55">
        <v>4693</v>
      </c>
      <c r="E16" s="77">
        <v>31086</v>
      </c>
      <c r="F16" s="77">
        <v>4327</v>
      </c>
      <c r="G16" s="77">
        <v>25809</v>
      </c>
      <c r="H16" s="77">
        <v>12280</v>
      </c>
      <c r="I16" s="62">
        <f t="shared" si="2"/>
        <v>73502</v>
      </c>
      <c r="J16" s="62">
        <f t="shared" si="0"/>
        <v>19398.78595935603</v>
      </c>
      <c r="K16" s="62">
        <f t="shared" si="1"/>
        <v>15662.049861495845</v>
      </c>
    </row>
    <row r="17" spans="1:11" ht="21.75" customHeight="1">
      <c r="A17" s="29">
        <v>11</v>
      </c>
      <c r="B17" s="19" t="s">
        <v>11</v>
      </c>
      <c r="C17" s="55">
        <v>2014</v>
      </c>
      <c r="D17" s="55">
        <v>2433</v>
      </c>
      <c r="E17" s="77">
        <v>31314</v>
      </c>
      <c r="F17" s="77">
        <v>6178</v>
      </c>
      <c r="G17" s="77">
        <v>15476</v>
      </c>
      <c r="H17" s="77">
        <v>6635</v>
      </c>
      <c r="I17" s="62">
        <f t="shared" si="2"/>
        <v>59603</v>
      </c>
      <c r="J17" s="62">
        <f t="shared" si="0"/>
        <v>29594.33962264151</v>
      </c>
      <c r="K17" s="62">
        <f t="shared" si="1"/>
        <v>24497.739416358407</v>
      </c>
    </row>
    <row r="18" spans="1:11" ht="21.75" customHeight="1">
      <c r="A18" s="29">
        <v>12</v>
      </c>
      <c r="B18" s="19" t="s">
        <v>12</v>
      </c>
      <c r="C18" s="55">
        <v>3226</v>
      </c>
      <c r="D18" s="55">
        <v>3843</v>
      </c>
      <c r="E18" s="77">
        <v>46428</v>
      </c>
      <c r="F18" s="77">
        <v>5542</v>
      </c>
      <c r="G18" s="77">
        <v>27090</v>
      </c>
      <c r="H18" s="77">
        <v>13335</v>
      </c>
      <c r="I18" s="62">
        <f t="shared" si="2"/>
        <v>92395</v>
      </c>
      <c r="J18" s="62">
        <f t="shared" si="0"/>
        <v>28640.731556106635</v>
      </c>
      <c r="K18" s="62">
        <f t="shared" si="1"/>
        <v>24042.4147801197</v>
      </c>
    </row>
    <row r="19" spans="1:11" ht="21.75" customHeight="1">
      <c r="A19" s="29">
        <v>13</v>
      </c>
      <c r="B19" s="19" t="s">
        <v>13</v>
      </c>
      <c r="C19" s="55">
        <v>6065</v>
      </c>
      <c r="D19" s="55">
        <v>7506</v>
      </c>
      <c r="E19" s="77">
        <v>105063</v>
      </c>
      <c r="F19" s="77">
        <v>0</v>
      </c>
      <c r="G19" s="77">
        <v>67760</v>
      </c>
      <c r="H19" s="77">
        <v>0</v>
      </c>
      <c r="I19" s="62">
        <f t="shared" si="2"/>
        <v>172823</v>
      </c>
      <c r="J19" s="62">
        <f t="shared" si="0"/>
        <v>28495.136026380875</v>
      </c>
      <c r="K19" s="62">
        <f t="shared" si="1"/>
        <v>23024.64694910738</v>
      </c>
    </row>
    <row r="20" spans="1:11" ht="21.75" customHeight="1">
      <c r="A20" s="29">
        <v>14</v>
      </c>
      <c r="B20" s="19" t="s">
        <v>14</v>
      </c>
      <c r="C20" s="55">
        <v>7291</v>
      </c>
      <c r="D20" s="55">
        <v>8550</v>
      </c>
      <c r="E20" s="77">
        <v>89797</v>
      </c>
      <c r="F20" s="77">
        <v>0</v>
      </c>
      <c r="G20" s="77">
        <v>51730</v>
      </c>
      <c r="H20" s="77">
        <v>32587</v>
      </c>
      <c r="I20" s="62">
        <f t="shared" si="2"/>
        <v>174114</v>
      </c>
      <c r="J20" s="62">
        <f t="shared" si="0"/>
        <v>23880.67480455356</v>
      </c>
      <c r="K20" s="62">
        <f t="shared" si="1"/>
        <v>20364.21052631579</v>
      </c>
    </row>
    <row r="21" spans="1:11" ht="21.75" customHeight="1">
      <c r="A21" s="29">
        <v>15</v>
      </c>
      <c r="B21" s="19" t="s">
        <v>15</v>
      </c>
      <c r="C21" s="55">
        <v>5035</v>
      </c>
      <c r="D21" s="55">
        <v>6010</v>
      </c>
      <c r="E21" s="77">
        <v>56960</v>
      </c>
      <c r="F21" s="77">
        <v>0</v>
      </c>
      <c r="G21" s="77">
        <v>88992</v>
      </c>
      <c r="H21" s="77">
        <v>0</v>
      </c>
      <c r="I21" s="62">
        <f t="shared" si="2"/>
        <v>145952</v>
      </c>
      <c r="J21" s="62">
        <f t="shared" si="0"/>
        <v>28987.48758689176</v>
      </c>
      <c r="K21" s="62">
        <f t="shared" si="1"/>
        <v>24284.85856905158</v>
      </c>
    </row>
    <row r="22" spans="1:11" ht="21.75" customHeight="1">
      <c r="A22" s="29">
        <v>16</v>
      </c>
      <c r="B22" s="19" t="s">
        <v>16</v>
      </c>
      <c r="C22" s="55">
        <v>12342</v>
      </c>
      <c r="D22" s="55">
        <v>14962</v>
      </c>
      <c r="E22" s="77">
        <v>217344</v>
      </c>
      <c r="F22" s="77">
        <v>0</v>
      </c>
      <c r="G22" s="77">
        <v>159734</v>
      </c>
      <c r="H22" s="77">
        <v>0</v>
      </c>
      <c r="I22" s="62">
        <f t="shared" si="2"/>
        <v>377078</v>
      </c>
      <c r="J22" s="62">
        <f t="shared" si="0"/>
        <v>30552.42262194134</v>
      </c>
      <c r="K22" s="62">
        <f t="shared" si="1"/>
        <v>25202.379361047988</v>
      </c>
    </row>
    <row r="23" spans="1:11" ht="21.75" customHeight="1">
      <c r="A23" s="29">
        <v>17</v>
      </c>
      <c r="B23" s="19" t="s">
        <v>17</v>
      </c>
      <c r="C23" s="55">
        <v>9390</v>
      </c>
      <c r="D23" s="55">
        <v>11446</v>
      </c>
      <c r="E23" s="77">
        <v>97430</v>
      </c>
      <c r="F23" s="77">
        <v>0</v>
      </c>
      <c r="G23" s="77">
        <v>85966</v>
      </c>
      <c r="H23" s="77">
        <v>0</v>
      </c>
      <c r="I23" s="62">
        <f t="shared" si="2"/>
        <v>183396</v>
      </c>
      <c r="J23" s="62">
        <f t="shared" si="0"/>
        <v>19530.990415335462</v>
      </c>
      <c r="K23" s="62">
        <f t="shared" si="1"/>
        <v>16022.715359077407</v>
      </c>
    </row>
    <row r="24" spans="1:11" ht="21.75" customHeight="1">
      <c r="A24" s="29">
        <v>18</v>
      </c>
      <c r="B24" s="19" t="s">
        <v>18</v>
      </c>
      <c r="C24" s="55">
        <v>5241</v>
      </c>
      <c r="D24" s="55">
        <v>6383</v>
      </c>
      <c r="E24" s="77">
        <v>71943</v>
      </c>
      <c r="F24" s="77">
        <v>10058</v>
      </c>
      <c r="G24" s="77">
        <v>48698</v>
      </c>
      <c r="H24" s="77">
        <v>23492</v>
      </c>
      <c r="I24" s="62">
        <f t="shared" si="2"/>
        <v>154191</v>
      </c>
      <c r="J24" s="62">
        <f t="shared" si="0"/>
        <v>29420.148826559816</v>
      </c>
      <c r="K24" s="62">
        <f t="shared" si="1"/>
        <v>24156.509478301738</v>
      </c>
    </row>
    <row r="25" spans="1:11" ht="21.75" customHeight="1">
      <c r="A25" s="29">
        <v>19</v>
      </c>
      <c r="B25" s="19" t="s">
        <v>19</v>
      </c>
      <c r="C25" s="55">
        <v>2501</v>
      </c>
      <c r="D25" s="55">
        <v>3135</v>
      </c>
      <c r="E25" s="77">
        <v>19559</v>
      </c>
      <c r="F25" s="77">
        <v>2933</v>
      </c>
      <c r="G25" s="77">
        <v>17640</v>
      </c>
      <c r="H25" s="77">
        <v>7412</v>
      </c>
      <c r="I25" s="62">
        <f t="shared" si="2"/>
        <v>47544</v>
      </c>
      <c r="J25" s="62">
        <f t="shared" si="0"/>
        <v>19009.99600159936</v>
      </c>
      <c r="K25" s="62">
        <f t="shared" si="1"/>
        <v>15165.55023923445</v>
      </c>
    </row>
    <row r="26" spans="1:11" ht="21.75" customHeight="1">
      <c r="A26" s="29">
        <v>20</v>
      </c>
      <c r="B26" s="19" t="s">
        <v>20</v>
      </c>
      <c r="C26" s="55">
        <v>3431</v>
      </c>
      <c r="D26" s="55">
        <v>4172</v>
      </c>
      <c r="E26" s="77">
        <v>76892</v>
      </c>
      <c r="F26" s="77">
        <v>0</v>
      </c>
      <c r="G26" s="77">
        <v>60340</v>
      </c>
      <c r="H26" s="77">
        <v>0</v>
      </c>
      <c r="I26" s="62">
        <f t="shared" si="2"/>
        <v>137232</v>
      </c>
      <c r="J26" s="62">
        <f t="shared" si="0"/>
        <v>39997.668318274555</v>
      </c>
      <c r="K26" s="62">
        <f t="shared" si="1"/>
        <v>32893.57622243528</v>
      </c>
    </row>
    <row r="27" spans="1:11" ht="21.75" customHeight="1">
      <c r="A27" s="29">
        <v>21</v>
      </c>
      <c r="B27" s="19" t="s">
        <v>34</v>
      </c>
      <c r="C27" s="55">
        <v>3577</v>
      </c>
      <c r="D27" s="55">
        <v>4401</v>
      </c>
      <c r="E27" s="77">
        <v>36141</v>
      </c>
      <c r="F27" s="77">
        <v>4181</v>
      </c>
      <c r="G27" s="77">
        <v>17420</v>
      </c>
      <c r="H27" s="77">
        <v>11650</v>
      </c>
      <c r="I27" s="62">
        <f t="shared" si="2"/>
        <v>69392</v>
      </c>
      <c r="J27" s="62">
        <f aca="true" t="shared" si="3" ref="J27:J32">SUM(I27*1000/C27)</f>
        <v>19399.496785015377</v>
      </c>
      <c r="K27" s="62">
        <f aca="true" t="shared" si="4" ref="K27:K32">SUM(I27*1000/D27)</f>
        <v>15767.325607816405</v>
      </c>
    </row>
    <row r="28" spans="1:11" ht="21.75" customHeight="1">
      <c r="A28" s="29">
        <v>22</v>
      </c>
      <c r="B28" s="17" t="s">
        <v>35</v>
      </c>
      <c r="C28" s="55">
        <v>3775</v>
      </c>
      <c r="D28" s="55">
        <v>4675</v>
      </c>
      <c r="E28" s="77">
        <v>51548</v>
      </c>
      <c r="F28" s="77">
        <v>0</v>
      </c>
      <c r="G28" s="77">
        <v>42919</v>
      </c>
      <c r="H28" s="77">
        <v>0</v>
      </c>
      <c r="I28" s="62">
        <f t="shared" si="2"/>
        <v>94467</v>
      </c>
      <c r="J28" s="62">
        <f t="shared" si="3"/>
        <v>25024.370860927153</v>
      </c>
      <c r="K28" s="62">
        <f t="shared" si="4"/>
        <v>20206.844919786097</v>
      </c>
    </row>
    <row r="29" spans="1:11" ht="21.75" customHeight="1">
      <c r="A29" s="29">
        <v>23</v>
      </c>
      <c r="B29" s="17" t="s">
        <v>36</v>
      </c>
      <c r="C29" s="55">
        <v>8554</v>
      </c>
      <c r="D29" s="55">
        <v>10693</v>
      </c>
      <c r="E29" s="77">
        <v>127954</v>
      </c>
      <c r="F29" s="77">
        <v>0</v>
      </c>
      <c r="G29" s="77">
        <v>96919</v>
      </c>
      <c r="H29" s="77">
        <v>0</v>
      </c>
      <c r="I29" s="62">
        <f t="shared" si="2"/>
        <v>224873</v>
      </c>
      <c r="J29" s="62">
        <f t="shared" si="3"/>
        <v>26288.636895019874</v>
      </c>
      <c r="K29" s="62">
        <f t="shared" si="4"/>
        <v>21029.92611989152</v>
      </c>
    </row>
    <row r="30" spans="1:11" ht="21.75" customHeight="1">
      <c r="A30" s="29">
        <v>24</v>
      </c>
      <c r="B30" s="17" t="s">
        <v>37</v>
      </c>
      <c r="C30" s="55">
        <v>5121</v>
      </c>
      <c r="D30" s="55">
        <v>6635</v>
      </c>
      <c r="E30" s="77">
        <v>87364</v>
      </c>
      <c r="F30" s="77">
        <v>11429</v>
      </c>
      <c r="G30" s="77">
        <v>49516</v>
      </c>
      <c r="H30" s="77">
        <v>12463</v>
      </c>
      <c r="I30" s="62">
        <f t="shared" si="2"/>
        <v>160772</v>
      </c>
      <c r="J30" s="62">
        <f t="shared" si="3"/>
        <v>31394.649482522946</v>
      </c>
      <c r="K30" s="62">
        <f t="shared" si="4"/>
        <v>24230.89675960814</v>
      </c>
    </row>
    <row r="31" spans="1:11" ht="21.75" customHeight="1">
      <c r="A31" s="29">
        <v>25</v>
      </c>
      <c r="B31" s="17" t="s">
        <v>38</v>
      </c>
      <c r="C31" s="55">
        <v>3727</v>
      </c>
      <c r="D31" s="55">
        <v>4639</v>
      </c>
      <c r="E31" s="77">
        <v>34129</v>
      </c>
      <c r="F31" s="77">
        <v>4456</v>
      </c>
      <c r="G31" s="77">
        <v>32630</v>
      </c>
      <c r="H31" s="77">
        <v>14265</v>
      </c>
      <c r="I31" s="62">
        <f t="shared" si="2"/>
        <v>85480</v>
      </c>
      <c r="J31" s="62">
        <f t="shared" si="3"/>
        <v>22935.336731956</v>
      </c>
      <c r="K31" s="62">
        <f t="shared" si="4"/>
        <v>18426.384996766545</v>
      </c>
    </row>
    <row r="32" spans="1:11" ht="21.75" customHeight="1">
      <c r="A32" s="29">
        <v>26</v>
      </c>
      <c r="B32" s="17" t="s">
        <v>39</v>
      </c>
      <c r="C32" s="55">
        <v>3122</v>
      </c>
      <c r="D32" s="55">
        <v>3836</v>
      </c>
      <c r="E32" s="77">
        <v>46933</v>
      </c>
      <c r="F32" s="77">
        <v>0</v>
      </c>
      <c r="G32" s="77">
        <v>30069</v>
      </c>
      <c r="H32" s="77">
        <v>11923</v>
      </c>
      <c r="I32" s="62">
        <f t="shared" si="2"/>
        <v>88925</v>
      </c>
      <c r="J32" s="62">
        <f t="shared" si="3"/>
        <v>28483.34401024984</v>
      </c>
      <c r="K32" s="62">
        <f t="shared" si="4"/>
        <v>23181.69968717414</v>
      </c>
    </row>
    <row r="33" spans="1:11" ht="21.75" customHeight="1">
      <c r="A33" s="29">
        <v>27</v>
      </c>
      <c r="B33" s="26" t="s">
        <v>40</v>
      </c>
      <c r="C33" s="55">
        <v>3944</v>
      </c>
      <c r="D33" s="55">
        <v>5072</v>
      </c>
      <c r="E33" s="77">
        <v>81756</v>
      </c>
      <c r="F33" s="77">
        <v>8530</v>
      </c>
      <c r="G33" s="77">
        <v>34865</v>
      </c>
      <c r="H33" s="77">
        <v>12209</v>
      </c>
      <c r="I33" s="62">
        <f t="shared" si="2"/>
        <v>137360</v>
      </c>
      <c r="J33" s="62">
        <f t="shared" si="0"/>
        <v>34827.58620689655</v>
      </c>
      <c r="K33" s="62">
        <f t="shared" si="1"/>
        <v>27082.018927444795</v>
      </c>
    </row>
    <row r="34" spans="1:11" ht="21.75" customHeight="1">
      <c r="A34" s="29">
        <v>28</v>
      </c>
      <c r="B34" s="19" t="s">
        <v>41</v>
      </c>
      <c r="C34" s="55">
        <v>7815</v>
      </c>
      <c r="D34" s="55">
        <v>9799</v>
      </c>
      <c r="E34" s="77">
        <v>126008</v>
      </c>
      <c r="F34" s="77">
        <v>0</v>
      </c>
      <c r="G34" s="77">
        <v>102270</v>
      </c>
      <c r="H34" s="77">
        <v>0</v>
      </c>
      <c r="I34" s="62">
        <f t="shared" si="2"/>
        <v>228278</v>
      </c>
      <c r="J34" s="62">
        <f t="shared" si="0"/>
        <v>29210.23672424824</v>
      </c>
      <c r="K34" s="62">
        <f t="shared" si="1"/>
        <v>23296.05061740994</v>
      </c>
    </row>
    <row r="35" spans="1:11" ht="21.75" customHeight="1">
      <c r="A35" s="29">
        <v>29</v>
      </c>
      <c r="B35" s="19" t="s">
        <v>42</v>
      </c>
      <c r="C35" s="55">
        <v>3633</v>
      </c>
      <c r="D35" s="55">
        <v>4875</v>
      </c>
      <c r="E35" s="77">
        <v>78278</v>
      </c>
      <c r="F35" s="77">
        <v>0</v>
      </c>
      <c r="G35" s="77">
        <v>62051</v>
      </c>
      <c r="H35" s="77">
        <v>0</v>
      </c>
      <c r="I35" s="62">
        <f t="shared" si="2"/>
        <v>140329</v>
      </c>
      <c r="J35" s="62">
        <f t="shared" si="0"/>
        <v>38626.204238921004</v>
      </c>
      <c r="K35" s="62">
        <f t="shared" si="1"/>
        <v>28785.4358974359</v>
      </c>
    </row>
    <row r="36" spans="1:11" ht="21.75" customHeight="1">
      <c r="A36" s="29">
        <v>30</v>
      </c>
      <c r="B36" s="19" t="s">
        <v>43</v>
      </c>
      <c r="C36" s="55">
        <v>5407</v>
      </c>
      <c r="D36" s="55">
        <v>7381</v>
      </c>
      <c r="E36" s="77">
        <v>142914</v>
      </c>
      <c r="F36" s="77">
        <v>0</v>
      </c>
      <c r="G36" s="77">
        <v>70716</v>
      </c>
      <c r="H36" s="77">
        <v>0</v>
      </c>
      <c r="I36" s="62">
        <f t="shared" si="2"/>
        <v>213630</v>
      </c>
      <c r="J36" s="62">
        <f t="shared" si="0"/>
        <v>39509.894581098575</v>
      </c>
      <c r="K36" s="62">
        <f t="shared" si="1"/>
        <v>28943.23262430565</v>
      </c>
    </row>
    <row r="37" spans="1:11" ht="21.75" customHeight="1">
      <c r="A37" s="29">
        <v>31</v>
      </c>
      <c r="B37" s="19" t="s">
        <v>44</v>
      </c>
      <c r="C37" s="55">
        <v>3099</v>
      </c>
      <c r="D37" s="55">
        <v>3793</v>
      </c>
      <c r="E37" s="77">
        <v>38220</v>
      </c>
      <c r="F37" s="77">
        <v>0</v>
      </c>
      <c r="G37" s="77">
        <v>23738</v>
      </c>
      <c r="H37" s="77">
        <v>14373</v>
      </c>
      <c r="I37" s="62">
        <f t="shared" si="2"/>
        <v>76331</v>
      </c>
      <c r="J37" s="62">
        <f t="shared" si="0"/>
        <v>24630.84866085834</v>
      </c>
      <c r="K37" s="62">
        <f t="shared" si="1"/>
        <v>20124.176113894016</v>
      </c>
    </row>
    <row r="38" spans="1:11" ht="21.75" customHeight="1">
      <c r="A38" s="30">
        <v>32</v>
      </c>
      <c r="B38" s="23" t="s">
        <v>45</v>
      </c>
      <c r="C38" s="57">
        <v>3951</v>
      </c>
      <c r="D38" s="57">
        <v>4993</v>
      </c>
      <c r="E38" s="78">
        <v>89204</v>
      </c>
      <c r="F38" s="78">
        <v>0</v>
      </c>
      <c r="G38" s="78">
        <v>54974</v>
      </c>
      <c r="H38" s="78">
        <v>0</v>
      </c>
      <c r="I38" s="68">
        <f t="shared" si="2"/>
        <v>144178</v>
      </c>
      <c r="J38" s="64">
        <f t="shared" si="0"/>
        <v>36491.52113389016</v>
      </c>
      <c r="K38" s="64">
        <f t="shared" si="1"/>
        <v>28876.026437011817</v>
      </c>
    </row>
    <row r="39" spans="1:11" s="20" customFormat="1" ht="21.75" customHeight="1">
      <c r="A39" s="37"/>
      <c r="B39" s="38" t="s">
        <v>47</v>
      </c>
      <c r="C39" s="65">
        <f aca="true" t="shared" si="5" ref="C39:H39">SUM(C7:C38)</f>
        <v>190274</v>
      </c>
      <c r="D39" s="65">
        <f t="shared" si="5"/>
        <v>234783</v>
      </c>
      <c r="E39" s="65">
        <f t="shared" si="5"/>
        <v>3028773</v>
      </c>
      <c r="F39" s="65">
        <f t="shared" si="5"/>
        <v>87617</v>
      </c>
      <c r="G39" s="65">
        <f t="shared" si="5"/>
        <v>1972050</v>
      </c>
      <c r="H39" s="65">
        <f t="shared" si="5"/>
        <v>368651</v>
      </c>
      <c r="I39" s="65">
        <f>SUM(E39:H39)</f>
        <v>5457091</v>
      </c>
      <c r="J39" s="65">
        <f t="shared" si="0"/>
        <v>28680.171752315084</v>
      </c>
      <c r="K39" s="65">
        <f t="shared" si="1"/>
        <v>23243.126631825984</v>
      </c>
    </row>
    <row r="40" spans="1:11" ht="21.75" customHeight="1">
      <c r="A40" s="31">
        <v>33</v>
      </c>
      <c r="B40" s="24" t="s">
        <v>21</v>
      </c>
      <c r="C40" s="58">
        <v>2773</v>
      </c>
      <c r="D40" s="58">
        <v>3544</v>
      </c>
      <c r="E40" s="79">
        <v>52344</v>
      </c>
      <c r="F40" s="80">
        <v>0</v>
      </c>
      <c r="G40" s="79">
        <v>43655</v>
      </c>
      <c r="H40" s="80">
        <v>0</v>
      </c>
      <c r="I40" s="62">
        <f t="shared" si="2"/>
        <v>95999</v>
      </c>
      <c r="J40" s="66">
        <f t="shared" si="0"/>
        <v>34619.1849981969</v>
      </c>
      <c r="K40" s="66">
        <f t="shared" si="1"/>
        <v>27087.7539503386</v>
      </c>
    </row>
    <row r="41" spans="1:11" ht="21.75" customHeight="1">
      <c r="A41" s="29">
        <v>34</v>
      </c>
      <c r="B41" s="19" t="s">
        <v>22</v>
      </c>
      <c r="C41" s="55">
        <v>1627</v>
      </c>
      <c r="D41" s="55">
        <v>2030</v>
      </c>
      <c r="E41" s="77">
        <v>19131</v>
      </c>
      <c r="F41" s="80">
        <v>0</v>
      </c>
      <c r="G41" s="77">
        <v>13286</v>
      </c>
      <c r="H41" s="80">
        <v>0</v>
      </c>
      <c r="I41" s="62">
        <f t="shared" si="2"/>
        <v>32417</v>
      </c>
      <c r="J41" s="62">
        <f t="shared" si="0"/>
        <v>19924.40073755378</v>
      </c>
      <c r="K41" s="62">
        <f t="shared" si="1"/>
        <v>15968.965517241379</v>
      </c>
    </row>
    <row r="42" spans="1:11" ht="21.75" customHeight="1">
      <c r="A42" s="29">
        <v>35</v>
      </c>
      <c r="B42" s="19" t="s">
        <v>46</v>
      </c>
      <c r="C42" s="55">
        <v>1701</v>
      </c>
      <c r="D42" s="55">
        <v>2134</v>
      </c>
      <c r="E42" s="77">
        <v>16323</v>
      </c>
      <c r="F42" s="80">
        <v>0</v>
      </c>
      <c r="G42" s="77">
        <v>18421</v>
      </c>
      <c r="H42" s="80">
        <v>0</v>
      </c>
      <c r="I42" s="62">
        <f t="shared" si="2"/>
        <v>34744</v>
      </c>
      <c r="J42" s="62">
        <f t="shared" si="0"/>
        <v>20425.631981187536</v>
      </c>
      <c r="K42" s="62">
        <f t="shared" si="1"/>
        <v>16281.16213683224</v>
      </c>
    </row>
    <row r="43" spans="1:11" ht="21.75" customHeight="1">
      <c r="A43" s="29">
        <v>36</v>
      </c>
      <c r="B43" s="19" t="s">
        <v>23</v>
      </c>
      <c r="C43" s="55">
        <v>1900</v>
      </c>
      <c r="D43" s="55">
        <v>2318</v>
      </c>
      <c r="E43" s="77">
        <v>28482</v>
      </c>
      <c r="F43" s="77">
        <v>0</v>
      </c>
      <c r="G43" s="77">
        <v>20308</v>
      </c>
      <c r="H43" s="77">
        <v>0</v>
      </c>
      <c r="I43" s="62">
        <f t="shared" si="2"/>
        <v>48790</v>
      </c>
      <c r="J43" s="62">
        <f t="shared" si="0"/>
        <v>25678.947368421053</v>
      </c>
      <c r="K43" s="62">
        <f t="shared" si="1"/>
        <v>21048.317515099225</v>
      </c>
    </row>
    <row r="44" spans="1:11" ht="21.75" customHeight="1">
      <c r="A44" s="29">
        <v>37</v>
      </c>
      <c r="B44" s="19" t="s">
        <v>24</v>
      </c>
      <c r="C44" s="55">
        <v>1751</v>
      </c>
      <c r="D44" s="55">
        <v>2187</v>
      </c>
      <c r="E44" s="77">
        <v>17489</v>
      </c>
      <c r="F44" s="77">
        <v>2635</v>
      </c>
      <c r="G44" s="77">
        <v>16563</v>
      </c>
      <c r="H44" s="77">
        <v>7790</v>
      </c>
      <c r="I44" s="62">
        <f t="shared" si="2"/>
        <v>44477</v>
      </c>
      <c r="J44" s="62">
        <f t="shared" si="0"/>
        <v>25400.913763563676</v>
      </c>
      <c r="K44" s="62">
        <f t="shared" si="1"/>
        <v>20336.991312299953</v>
      </c>
    </row>
    <row r="45" spans="1:11" ht="21.75" customHeight="1">
      <c r="A45" s="29">
        <v>38</v>
      </c>
      <c r="B45" s="19" t="s">
        <v>25</v>
      </c>
      <c r="C45" s="55">
        <v>1239</v>
      </c>
      <c r="D45" s="55">
        <v>1504</v>
      </c>
      <c r="E45" s="77">
        <v>10550</v>
      </c>
      <c r="F45" s="80">
        <v>0</v>
      </c>
      <c r="G45" s="77">
        <v>11484</v>
      </c>
      <c r="H45" s="80">
        <v>0</v>
      </c>
      <c r="I45" s="62">
        <f t="shared" si="2"/>
        <v>22034</v>
      </c>
      <c r="J45" s="62">
        <f t="shared" si="0"/>
        <v>17783.69652945924</v>
      </c>
      <c r="K45" s="62">
        <f t="shared" si="1"/>
        <v>14650.265957446809</v>
      </c>
    </row>
    <row r="46" spans="1:11" ht="21.75" customHeight="1">
      <c r="A46" s="29">
        <v>39</v>
      </c>
      <c r="B46" s="19" t="s">
        <v>26</v>
      </c>
      <c r="C46" s="55">
        <v>3245</v>
      </c>
      <c r="D46" s="55">
        <v>3887</v>
      </c>
      <c r="E46" s="77">
        <v>38222</v>
      </c>
      <c r="F46" s="80">
        <v>0</v>
      </c>
      <c r="G46" s="77">
        <v>29991</v>
      </c>
      <c r="H46" s="80">
        <v>0</v>
      </c>
      <c r="I46" s="62">
        <f t="shared" si="2"/>
        <v>68213</v>
      </c>
      <c r="J46" s="62">
        <f t="shared" si="0"/>
        <v>21020.95531587057</v>
      </c>
      <c r="K46" s="62">
        <f t="shared" si="1"/>
        <v>17549.009518909184</v>
      </c>
    </row>
    <row r="47" spans="1:11" ht="21.75" customHeight="1">
      <c r="A47" s="29">
        <v>40</v>
      </c>
      <c r="B47" s="19" t="s">
        <v>27</v>
      </c>
      <c r="C47" s="55">
        <v>846</v>
      </c>
      <c r="D47" s="55">
        <v>1058</v>
      </c>
      <c r="E47" s="77">
        <v>11482</v>
      </c>
      <c r="F47" s="77">
        <v>1549</v>
      </c>
      <c r="G47" s="77">
        <v>10575</v>
      </c>
      <c r="H47" s="77">
        <v>4456</v>
      </c>
      <c r="I47" s="62">
        <f t="shared" si="2"/>
        <v>28062</v>
      </c>
      <c r="J47" s="62">
        <f t="shared" si="0"/>
        <v>33170.21276595745</v>
      </c>
      <c r="K47" s="62">
        <f t="shared" si="1"/>
        <v>26523.629489603023</v>
      </c>
    </row>
    <row r="48" spans="1:11" ht="21.75" customHeight="1">
      <c r="A48" s="29">
        <v>41</v>
      </c>
      <c r="B48" s="19" t="s">
        <v>28</v>
      </c>
      <c r="C48" s="55">
        <v>2075</v>
      </c>
      <c r="D48" s="55">
        <v>2821</v>
      </c>
      <c r="E48" s="77">
        <v>43284</v>
      </c>
      <c r="F48" s="77">
        <v>7525</v>
      </c>
      <c r="G48" s="77">
        <v>15907</v>
      </c>
      <c r="H48" s="77">
        <v>7432</v>
      </c>
      <c r="I48" s="62">
        <f t="shared" si="2"/>
        <v>74148</v>
      </c>
      <c r="J48" s="62">
        <f t="shared" si="0"/>
        <v>35733.97590361446</v>
      </c>
      <c r="K48" s="62">
        <f t="shared" si="1"/>
        <v>26284.296348812477</v>
      </c>
    </row>
    <row r="49" spans="1:11" ht="21.75" customHeight="1">
      <c r="A49" s="29">
        <v>42</v>
      </c>
      <c r="B49" s="19" t="s">
        <v>29</v>
      </c>
      <c r="C49" s="55">
        <v>762</v>
      </c>
      <c r="D49" s="55">
        <v>978</v>
      </c>
      <c r="E49" s="77">
        <v>10062</v>
      </c>
      <c r="F49" s="77">
        <v>2288</v>
      </c>
      <c r="G49" s="77">
        <v>5448</v>
      </c>
      <c r="H49" s="77">
        <v>3608</v>
      </c>
      <c r="I49" s="62">
        <f t="shared" si="2"/>
        <v>21406</v>
      </c>
      <c r="J49" s="62">
        <f t="shared" si="0"/>
        <v>28091.863517060367</v>
      </c>
      <c r="K49" s="62">
        <f t="shared" si="1"/>
        <v>21887.52556237219</v>
      </c>
    </row>
    <row r="50" spans="1:11" ht="21.75" customHeight="1">
      <c r="A50" s="29">
        <v>43</v>
      </c>
      <c r="B50" s="19" t="s">
        <v>30</v>
      </c>
      <c r="C50" s="55">
        <v>2295</v>
      </c>
      <c r="D50" s="55">
        <v>3022</v>
      </c>
      <c r="E50" s="77">
        <v>56370</v>
      </c>
      <c r="F50" s="77">
        <v>4692</v>
      </c>
      <c r="G50" s="77">
        <v>17264</v>
      </c>
      <c r="H50" s="77">
        <v>9159</v>
      </c>
      <c r="I50" s="62">
        <f t="shared" si="2"/>
        <v>87485</v>
      </c>
      <c r="J50" s="62">
        <f t="shared" si="0"/>
        <v>38119.825708061006</v>
      </c>
      <c r="K50" s="62">
        <f t="shared" si="1"/>
        <v>28949.3712772998</v>
      </c>
    </row>
    <row r="51" spans="1:11" ht="21.75" customHeight="1">
      <c r="A51" s="30">
        <v>44</v>
      </c>
      <c r="B51" s="23" t="s">
        <v>31</v>
      </c>
      <c r="C51" s="57">
        <v>1323</v>
      </c>
      <c r="D51" s="57">
        <v>1584</v>
      </c>
      <c r="E51" s="78">
        <v>13626</v>
      </c>
      <c r="F51" s="78">
        <v>0</v>
      </c>
      <c r="G51" s="78">
        <v>10836</v>
      </c>
      <c r="H51" s="78">
        <v>6904</v>
      </c>
      <c r="I51" s="62">
        <f t="shared" si="2"/>
        <v>31366</v>
      </c>
      <c r="J51" s="64">
        <f t="shared" si="0"/>
        <v>23708.238851095994</v>
      </c>
      <c r="K51" s="64">
        <f t="shared" si="1"/>
        <v>19801.76767676768</v>
      </c>
    </row>
    <row r="52" spans="1:11" s="20" customFormat="1" ht="21.75" customHeight="1">
      <c r="A52" s="37"/>
      <c r="B52" s="39" t="s">
        <v>1</v>
      </c>
      <c r="C52" s="65">
        <f aca="true" t="shared" si="6" ref="C52:H52">SUM(C40:C51)</f>
        <v>21537</v>
      </c>
      <c r="D52" s="65">
        <f t="shared" si="6"/>
        <v>27067</v>
      </c>
      <c r="E52" s="65">
        <f t="shared" si="6"/>
        <v>317365</v>
      </c>
      <c r="F52" s="65">
        <f t="shared" si="6"/>
        <v>18689</v>
      </c>
      <c r="G52" s="65">
        <f t="shared" si="6"/>
        <v>213738</v>
      </c>
      <c r="H52" s="65">
        <f t="shared" si="6"/>
        <v>39349</v>
      </c>
      <c r="I52" s="65">
        <f>SUM(E52:H52)</f>
        <v>589141</v>
      </c>
      <c r="J52" s="65">
        <f>SUM(I52*1000/C52)</f>
        <v>27354.831220689975</v>
      </c>
      <c r="K52" s="65">
        <f>SUM(I52*1000/D52)</f>
        <v>21766.0250489526</v>
      </c>
    </row>
    <row r="53" spans="1:11" s="20" customFormat="1" ht="21.75" customHeight="1">
      <c r="A53" s="40"/>
      <c r="B53" s="41" t="s">
        <v>61</v>
      </c>
      <c r="C53" s="67">
        <f aca="true" t="shared" si="7" ref="C53:H53">SUM(C52+C39)</f>
        <v>211811</v>
      </c>
      <c r="D53" s="67">
        <f t="shared" si="7"/>
        <v>261850</v>
      </c>
      <c r="E53" s="67">
        <f t="shared" si="7"/>
        <v>3346138</v>
      </c>
      <c r="F53" s="67">
        <f t="shared" si="7"/>
        <v>106306</v>
      </c>
      <c r="G53" s="67">
        <f t="shared" si="7"/>
        <v>2185788</v>
      </c>
      <c r="H53" s="67">
        <f t="shared" si="7"/>
        <v>408000</v>
      </c>
      <c r="I53" s="67">
        <f>SUM(E53:H53)</f>
        <v>6046232</v>
      </c>
      <c r="J53" s="67">
        <f>SUM(I53*1000/C53)</f>
        <v>28545.410767146182</v>
      </c>
      <c r="K53" s="67">
        <f>SUM(I53*1000/D53)</f>
        <v>23090.441092228375</v>
      </c>
    </row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A1" sqref="A1"/>
    </sheetView>
  </sheetViews>
  <sheetFormatPr defaultColWidth="9.00390625" defaultRowHeight="13.5"/>
  <cols>
    <col min="1" max="1" width="4.625" style="2" customWidth="1"/>
    <col min="2" max="2" width="11.625" style="35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3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7" t="s">
        <v>64</v>
      </c>
      <c r="B2" s="34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81" t="s">
        <v>48</v>
      </c>
      <c r="B3" s="90" t="s">
        <v>49</v>
      </c>
      <c r="C3" s="84" t="s">
        <v>50</v>
      </c>
      <c r="D3" s="85"/>
      <c r="E3" s="84" t="s">
        <v>51</v>
      </c>
      <c r="F3" s="96"/>
      <c r="G3" s="96"/>
      <c r="H3" s="96"/>
      <c r="I3" s="14"/>
      <c r="J3" s="93" t="s">
        <v>52</v>
      </c>
      <c r="K3" s="93" t="s">
        <v>53</v>
      </c>
    </row>
    <row r="4" spans="1:11" s="1" customFormat="1" ht="17.25" customHeight="1">
      <c r="A4" s="82"/>
      <c r="B4" s="91"/>
      <c r="C4" s="86" t="s">
        <v>66</v>
      </c>
      <c r="D4" s="89" t="s">
        <v>65</v>
      </c>
      <c r="E4" s="93" t="s">
        <v>56</v>
      </c>
      <c r="F4" s="93" t="s">
        <v>57</v>
      </c>
      <c r="G4" s="93" t="s">
        <v>58</v>
      </c>
      <c r="H4" s="93" t="s">
        <v>0</v>
      </c>
      <c r="I4" s="15" t="s">
        <v>59</v>
      </c>
      <c r="J4" s="94"/>
      <c r="K4" s="94"/>
    </row>
    <row r="5" spans="1:11" s="1" customFormat="1" ht="17.25" customHeight="1">
      <c r="A5" s="82"/>
      <c r="B5" s="91"/>
      <c r="C5" s="87"/>
      <c r="D5" s="89"/>
      <c r="E5" s="94"/>
      <c r="F5" s="94"/>
      <c r="G5" s="94"/>
      <c r="H5" s="94"/>
      <c r="I5" s="15" t="s">
        <v>60</v>
      </c>
      <c r="J5" s="94"/>
      <c r="K5" s="94"/>
    </row>
    <row r="6" spans="1:11" s="1" customFormat="1" ht="17.25" customHeight="1">
      <c r="A6" s="83"/>
      <c r="B6" s="92"/>
      <c r="C6" s="88"/>
      <c r="D6" s="89"/>
      <c r="E6" s="95"/>
      <c r="F6" s="95"/>
      <c r="G6" s="95"/>
      <c r="H6" s="95"/>
      <c r="I6" s="16"/>
      <c r="J6" s="95"/>
      <c r="K6" s="95"/>
    </row>
    <row r="7" spans="1:11" ht="21.75" customHeight="1">
      <c r="A7" s="42">
        <v>1</v>
      </c>
      <c r="B7" s="43" t="s">
        <v>3</v>
      </c>
      <c r="C7" s="69">
        <f>SUM('一般＆退職・基礎:一般＆退職・介護'!C7)</f>
        <v>98222</v>
      </c>
      <c r="D7" s="69">
        <f>SUM('一般＆退職・基礎:一般＆退職・介護'!D7)</f>
        <v>153333</v>
      </c>
      <c r="E7" s="69">
        <f>SUM('一般＆退職・基礎:一般＆退職・介護'!E7)</f>
        <v>3817952</v>
      </c>
      <c r="F7" s="69">
        <f>SUM('一般＆退職・基礎:一般＆退職・介護'!F7)</f>
        <v>0</v>
      </c>
      <c r="G7" s="69">
        <f>SUM('一般＆退職・基礎:一般＆退職・介護'!G7)</f>
        <v>1609919</v>
      </c>
      <c r="H7" s="69">
        <f>SUM('一般＆退職・基礎:一般＆退職・介護'!H7)</f>
        <v>1032669</v>
      </c>
      <c r="I7" s="69">
        <f>SUM('一般＆退職・基礎:一般＆退職・介護'!I7)</f>
        <v>6460540</v>
      </c>
      <c r="J7" s="69">
        <f>SUM(I7*1000/C7)</f>
        <v>65774.87731872697</v>
      </c>
      <c r="K7" s="69">
        <f>SUM(I7*1000/D7)</f>
        <v>42134.048117495906</v>
      </c>
    </row>
    <row r="8" spans="1:11" ht="21.75" customHeight="1">
      <c r="A8" s="44">
        <v>2</v>
      </c>
      <c r="B8" s="45" t="s">
        <v>4</v>
      </c>
      <c r="C8" s="70">
        <f>SUM('一般＆退職・基礎:一般＆退職・介護'!C8)</f>
        <v>58543</v>
      </c>
      <c r="D8" s="70">
        <f>SUM('一般＆退職・基礎:一般＆退職・介護'!D8)</f>
        <v>87034</v>
      </c>
      <c r="E8" s="70">
        <f>SUM('一般＆退職・基礎:一般＆退職・介護'!E8)</f>
        <v>1985510</v>
      </c>
      <c r="F8" s="70">
        <f>SUM('一般＆退職・基礎:一般＆退職・介護'!F8)</f>
        <v>0</v>
      </c>
      <c r="G8" s="70">
        <f>SUM('一般＆退職・基礎:一般＆退職・介護'!G8)</f>
        <v>740746</v>
      </c>
      <c r="H8" s="70">
        <f>SUM('一般＆退職・基礎:一般＆退職・介護'!H8)</f>
        <v>639140</v>
      </c>
      <c r="I8" s="70">
        <f>SUM('一般＆退職・基礎:一般＆退職・介護'!I8)</f>
        <v>3365396</v>
      </c>
      <c r="J8" s="70">
        <f aca="true" t="shared" si="0" ref="J8:J51">SUM(I8*1000/C8)</f>
        <v>57485.88217207864</v>
      </c>
      <c r="K8" s="70">
        <f aca="true" t="shared" si="1" ref="K8:K51">SUM(I8*1000/D8)</f>
        <v>38667.601167359884</v>
      </c>
    </row>
    <row r="9" spans="1:11" ht="21.75" customHeight="1">
      <c r="A9" s="44">
        <v>3</v>
      </c>
      <c r="B9" s="45" t="s">
        <v>5</v>
      </c>
      <c r="C9" s="70">
        <f>SUM('一般＆退職・基礎:一般＆退職・介護'!C9)</f>
        <v>55733</v>
      </c>
      <c r="D9" s="70">
        <f>SUM('一般＆退職・基礎:一般＆退職・介護'!D9)</f>
        <v>87640</v>
      </c>
      <c r="E9" s="70">
        <f>SUM('一般＆退職・基礎:一般＆退職・介護'!E9)</f>
        <v>2262586</v>
      </c>
      <c r="F9" s="70">
        <f>SUM('一般＆退職・基礎:一般＆退職・介護'!F9)</f>
        <v>0</v>
      </c>
      <c r="G9" s="70">
        <f>SUM('一般＆退職・基礎:一般＆退職・介護'!G9)</f>
        <v>878414</v>
      </c>
      <c r="H9" s="70">
        <f>SUM('一般＆退職・基礎:一般＆退職・介護'!H9)</f>
        <v>587019</v>
      </c>
      <c r="I9" s="70">
        <f>SUM('一般＆退職・基礎:一般＆退職・介護'!I9)</f>
        <v>3728019</v>
      </c>
      <c r="J9" s="70">
        <f t="shared" si="0"/>
        <v>66890.69312615506</v>
      </c>
      <c r="K9" s="70">
        <f t="shared" si="1"/>
        <v>42537.87083523505</v>
      </c>
    </row>
    <row r="10" spans="1:11" ht="21.75" customHeight="1">
      <c r="A10" s="44">
        <v>4</v>
      </c>
      <c r="B10" s="45" t="s">
        <v>6</v>
      </c>
      <c r="C10" s="70">
        <f>SUM('一般＆退職・基礎:一般＆退職・介護'!C10)</f>
        <v>57556</v>
      </c>
      <c r="D10" s="70">
        <f>SUM('一般＆退職・基礎:一般＆退職・介護'!D10)</f>
        <v>94716</v>
      </c>
      <c r="E10" s="70">
        <f>SUM('一般＆退職・基礎:一般＆退職・介護'!E10)</f>
        <v>2334560</v>
      </c>
      <c r="F10" s="70">
        <f>SUM('一般＆退職・基礎:一般＆退職・介護'!F10)</f>
        <v>0</v>
      </c>
      <c r="G10" s="70">
        <f>SUM('一般＆退職・基礎:一般＆退職・介護'!G10)</f>
        <v>758938</v>
      </c>
      <c r="H10" s="70">
        <f>SUM('一般＆退職・基礎:一般＆退職・介護'!H10)</f>
        <v>395614</v>
      </c>
      <c r="I10" s="70">
        <f>SUM('一般＆退職・基礎:一般＆退職・介護'!I10)</f>
        <v>3489112</v>
      </c>
      <c r="J10" s="70">
        <f t="shared" si="0"/>
        <v>60621.16894850233</v>
      </c>
      <c r="K10" s="70">
        <f t="shared" si="1"/>
        <v>36837.61983191858</v>
      </c>
    </row>
    <row r="11" spans="1:11" ht="21.75" customHeight="1">
      <c r="A11" s="44">
        <v>5</v>
      </c>
      <c r="B11" s="45" t="s">
        <v>7</v>
      </c>
      <c r="C11" s="70">
        <f>SUM('一般＆退職・基礎:一般＆退職・介護'!C11)</f>
        <v>30112</v>
      </c>
      <c r="D11" s="70">
        <f>SUM('一般＆退職・基礎:一般＆退職・介護'!D11)</f>
        <v>49166</v>
      </c>
      <c r="E11" s="70">
        <f>SUM('一般＆退職・基礎:一般＆退職・介護'!E11)</f>
        <v>1058288</v>
      </c>
      <c r="F11" s="70">
        <f>SUM('一般＆退職・基礎:一般＆退職・介護'!F11)</f>
        <v>185278</v>
      </c>
      <c r="G11" s="70">
        <f>SUM('一般＆退職・基礎:一般＆退職・介護'!G11)</f>
        <v>478252</v>
      </c>
      <c r="H11" s="70">
        <f>SUM('一般＆退職・基礎:一般＆退職・介護'!H11)</f>
        <v>240338</v>
      </c>
      <c r="I11" s="70">
        <f>SUM('一般＆退職・基礎:一般＆退職・介護'!I11)</f>
        <v>1962156</v>
      </c>
      <c r="J11" s="70">
        <f t="shared" si="0"/>
        <v>65161.92879914984</v>
      </c>
      <c r="K11" s="70">
        <f t="shared" si="1"/>
        <v>39908.798763373066</v>
      </c>
    </row>
    <row r="12" spans="1:11" ht="21.75" customHeight="1">
      <c r="A12" s="44">
        <v>6</v>
      </c>
      <c r="B12" s="45" t="s">
        <v>8</v>
      </c>
      <c r="C12" s="70">
        <f>SUM('一般＆退職・基礎:一般＆退職・介護'!C12)</f>
        <v>21190</v>
      </c>
      <c r="D12" s="70">
        <f>SUM('一般＆退職・基礎:一般＆退職・介護'!D12)</f>
        <v>35941</v>
      </c>
      <c r="E12" s="70">
        <f>SUM('一般＆退職・基礎:一般＆退職・介護'!E12)</f>
        <v>854736</v>
      </c>
      <c r="F12" s="70">
        <f>SUM('一般＆退職・基礎:一般＆退職・介護'!F12)</f>
        <v>150151</v>
      </c>
      <c r="G12" s="70">
        <f>SUM('一般＆退職・基礎:一般＆退職・介護'!G12)</f>
        <v>294891</v>
      </c>
      <c r="H12" s="70">
        <f>SUM('一般＆退職・基礎:一般＆退職・介護'!H12)</f>
        <v>169576</v>
      </c>
      <c r="I12" s="70">
        <f>SUM('一般＆退職・基礎:一般＆退職・介護'!I12)</f>
        <v>1469354</v>
      </c>
      <c r="J12" s="70">
        <f t="shared" si="0"/>
        <v>69341.85936762624</v>
      </c>
      <c r="K12" s="70">
        <f t="shared" si="1"/>
        <v>40882.390584569155</v>
      </c>
    </row>
    <row r="13" spans="1:11" ht="21.75" customHeight="1">
      <c r="A13" s="44">
        <v>7</v>
      </c>
      <c r="B13" s="45" t="s">
        <v>32</v>
      </c>
      <c r="C13" s="70">
        <f>SUM('一般＆退職・基礎:一般＆退職・介護'!C13)</f>
        <v>29077</v>
      </c>
      <c r="D13" s="70">
        <f>SUM('一般＆退職・基礎:一般＆退職・介護'!D13)</f>
        <v>46367</v>
      </c>
      <c r="E13" s="70">
        <f>SUM('一般＆退職・基礎:一般＆退職・介護'!E13)</f>
        <v>1041384</v>
      </c>
      <c r="F13" s="70">
        <f>SUM('一般＆退職・基礎:一般＆退職・介護'!F13)</f>
        <v>108002</v>
      </c>
      <c r="G13" s="70">
        <f>SUM('一般＆退職・基礎:一般＆退職・介護'!G13)</f>
        <v>453270</v>
      </c>
      <c r="H13" s="70">
        <f>SUM('一般＆退職・基礎:一般＆退職・介護'!H13)</f>
        <v>224912</v>
      </c>
      <c r="I13" s="70">
        <f>SUM('一般＆退職・基礎:一般＆退職・介護'!I13)</f>
        <v>1827568</v>
      </c>
      <c r="J13" s="70">
        <f t="shared" si="0"/>
        <v>62852.701447879765</v>
      </c>
      <c r="K13" s="70">
        <f t="shared" si="1"/>
        <v>39415.27379386201</v>
      </c>
    </row>
    <row r="14" spans="1:11" ht="21.75" customHeight="1">
      <c r="A14" s="44">
        <v>8</v>
      </c>
      <c r="B14" s="45" t="s">
        <v>9</v>
      </c>
      <c r="C14" s="70">
        <f>SUM('一般＆退職・基礎:一般＆退職・介護'!C14)</f>
        <v>17898</v>
      </c>
      <c r="D14" s="70">
        <f>SUM('一般＆退職・基礎:一般＆退職・介護'!D14)</f>
        <v>30949</v>
      </c>
      <c r="E14" s="70">
        <f>SUM('一般＆退職・基礎:一般＆退職・介護'!E14)</f>
        <v>759657</v>
      </c>
      <c r="F14" s="70">
        <f>SUM('一般＆退職・基礎:一般＆退職・介護'!F14)</f>
        <v>159785</v>
      </c>
      <c r="G14" s="70">
        <f>SUM('一般＆退職・基礎:一般＆退職・介護'!G14)</f>
        <v>256037</v>
      </c>
      <c r="H14" s="70">
        <f>SUM('一般＆退職・基礎:一般＆退職・介護'!H14)</f>
        <v>135207</v>
      </c>
      <c r="I14" s="70">
        <f>SUM('一般＆退職・基礎:一般＆退職・介護'!I14)</f>
        <v>1310686</v>
      </c>
      <c r="J14" s="70">
        <f t="shared" si="0"/>
        <v>73230.86378366298</v>
      </c>
      <c r="K14" s="70">
        <f t="shared" si="1"/>
        <v>42349.865908429994</v>
      </c>
    </row>
    <row r="15" spans="1:11" ht="21.75" customHeight="1">
      <c r="A15" s="44">
        <v>9</v>
      </c>
      <c r="B15" s="45" t="s">
        <v>33</v>
      </c>
      <c r="C15" s="70">
        <f>SUM('一般＆退職・基礎:一般＆退職・介護'!C15)</f>
        <v>25487</v>
      </c>
      <c r="D15" s="70">
        <f>SUM('一般＆退職・基礎:一般＆退職・介護'!D15)</f>
        <v>43582</v>
      </c>
      <c r="E15" s="70">
        <f>SUM('一般＆退職・基礎:一般＆退職・介護'!E15)</f>
        <v>1085524</v>
      </c>
      <c r="F15" s="70">
        <f>SUM('一般＆退職・基礎:一般＆退職・介護'!F15)</f>
        <v>0</v>
      </c>
      <c r="G15" s="70">
        <f>SUM('一般＆退職・基礎:一般＆退職・介護'!G15)</f>
        <v>418041</v>
      </c>
      <c r="H15" s="70">
        <f>SUM('一般＆退職・基礎:一般＆退職・介護'!H15)</f>
        <v>199717</v>
      </c>
      <c r="I15" s="70">
        <f>SUM('一般＆退職・基礎:一般＆退職・介護'!I15)</f>
        <v>1703282</v>
      </c>
      <c r="J15" s="70">
        <f t="shared" si="0"/>
        <v>66829.4424608624</v>
      </c>
      <c r="K15" s="70">
        <f t="shared" si="1"/>
        <v>39082.235785416</v>
      </c>
    </row>
    <row r="16" spans="1:11" ht="21.75" customHeight="1">
      <c r="A16" s="44">
        <v>10</v>
      </c>
      <c r="B16" s="45" t="s">
        <v>10</v>
      </c>
      <c r="C16" s="70">
        <f>SUM('一般＆退職・基礎:一般＆退職・介護'!C16)</f>
        <v>20013</v>
      </c>
      <c r="D16" s="70">
        <f>SUM('一般＆退職・基礎:一般＆退職・介護'!D16)</f>
        <v>31615</v>
      </c>
      <c r="E16" s="70">
        <f>SUM('一般＆退職・基礎:一般＆退職・介護'!E16)</f>
        <v>600363</v>
      </c>
      <c r="F16" s="70">
        <f>SUM('一般＆退職・基礎:一般＆退職・介護'!F16)</f>
        <v>114851</v>
      </c>
      <c r="G16" s="70">
        <f>SUM('一般＆退職・基礎:一般＆退職・介護'!G16)</f>
        <v>193381</v>
      </c>
      <c r="H16" s="70">
        <f>SUM('一般＆退職・基礎:一般＆退職・介護'!H16)</f>
        <v>144360</v>
      </c>
      <c r="I16" s="70">
        <f>SUM('一般＆退職・基礎:一般＆退職・介護'!I16)</f>
        <v>1052955</v>
      </c>
      <c r="J16" s="70">
        <f t="shared" si="0"/>
        <v>52613.551191725375</v>
      </c>
      <c r="K16" s="70">
        <f t="shared" si="1"/>
        <v>33305.551162422904</v>
      </c>
    </row>
    <row r="17" spans="1:11" ht="21.75" customHeight="1">
      <c r="A17" s="44">
        <v>11</v>
      </c>
      <c r="B17" s="45" t="s">
        <v>11</v>
      </c>
      <c r="C17" s="70">
        <f>SUM('一般＆退職・基礎:一般＆退職・介護'!C17)</f>
        <v>10988</v>
      </c>
      <c r="D17" s="70">
        <f>SUM('一般＆退職・基礎:一般＆退職・介護'!D17)</f>
        <v>16823</v>
      </c>
      <c r="E17" s="70">
        <f>SUM('一般＆退職・基礎:一般＆退職・介護'!E17)</f>
        <v>299773</v>
      </c>
      <c r="F17" s="70">
        <f>SUM('一般＆退職・基礎:一般＆退職・介護'!F17)</f>
        <v>70958</v>
      </c>
      <c r="G17" s="70">
        <f>SUM('一般＆退職・基礎:一般＆退職・介護'!G17)</f>
        <v>151995</v>
      </c>
      <c r="H17" s="70">
        <f>SUM('一般＆退職・基礎:一般＆退職・介護'!H17)</f>
        <v>71309</v>
      </c>
      <c r="I17" s="70">
        <f>SUM('一般＆退職・基礎:一般＆退職・介護'!I17)</f>
        <v>594035</v>
      </c>
      <c r="J17" s="70">
        <f t="shared" si="0"/>
        <v>54062.15871860211</v>
      </c>
      <c r="K17" s="70">
        <f t="shared" si="1"/>
        <v>35310.8839089342</v>
      </c>
    </row>
    <row r="18" spans="1:11" ht="21.75" customHeight="1">
      <c r="A18" s="44">
        <v>12</v>
      </c>
      <c r="B18" s="45" t="s">
        <v>12</v>
      </c>
      <c r="C18" s="70">
        <f>SUM('一般＆退職・基礎:一般＆退職・介護'!C18)</f>
        <v>16814</v>
      </c>
      <c r="D18" s="70">
        <f>SUM('一般＆退職・基礎:一般＆退職・介護'!D18)</f>
        <v>25527</v>
      </c>
      <c r="E18" s="70">
        <f>SUM('一般＆退職・基礎:一般＆退職・介護'!E18)</f>
        <v>565348</v>
      </c>
      <c r="F18" s="70">
        <f>SUM('一般＆退職・基礎:一般＆退職・介護'!F18)</f>
        <v>105010</v>
      </c>
      <c r="G18" s="70">
        <f>SUM('一般＆退職・基礎:一般＆退職・介護'!G18)</f>
        <v>231626</v>
      </c>
      <c r="H18" s="70">
        <f>SUM('一般＆退職・基礎:一般＆退職・介護'!H18)</f>
        <v>114836</v>
      </c>
      <c r="I18" s="70">
        <f>SUM('一般＆退職・基礎:一般＆退職・介護'!I18)</f>
        <v>1016820</v>
      </c>
      <c r="J18" s="70">
        <f t="shared" si="0"/>
        <v>60474.60449625312</v>
      </c>
      <c r="K18" s="70">
        <f t="shared" si="1"/>
        <v>39833.117875190976</v>
      </c>
    </row>
    <row r="19" spans="1:11" ht="21.75" customHeight="1">
      <c r="A19" s="44">
        <v>13</v>
      </c>
      <c r="B19" s="45" t="s">
        <v>13</v>
      </c>
      <c r="C19" s="70">
        <f>SUM('一般＆退職・基礎:一般＆退職・介護'!C19)</f>
        <v>31107</v>
      </c>
      <c r="D19" s="70">
        <f>SUM('一般＆退職・基礎:一般＆退職・介護'!D19)</f>
        <v>50340</v>
      </c>
      <c r="E19" s="70">
        <f>SUM('一般＆退職・基礎:一般＆退職・介護'!E19)</f>
        <v>1211211</v>
      </c>
      <c r="F19" s="70">
        <f>SUM('一般＆退職・基礎:一般＆退職・介護'!F19)</f>
        <v>0</v>
      </c>
      <c r="G19" s="70">
        <f>SUM('一般＆退職・基礎:一般＆退職・介護'!G19)</f>
        <v>583307</v>
      </c>
      <c r="H19" s="70">
        <f>SUM('一般＆退職・基礎:一般＆退職・介護'!H19)</f>
        <v>264428</v>
      </c>
      <c r="I19" s="70">
        <f>SUM('一般＆退職・基礎:一般＆退職・介護'!I19)</f>
        <v>2058946</v>
      </c>
      <c r="J19" s="70">
        <f t="shared" si="0"/>
        <v>66189.15356672132</v>
      </c>
      <c r="K19" s="70">
        <f t="shared" si="1"/>
        <v>40900.794596742155</v>
      </c>
    </row>
    <row r="20" spans="1:11" ht="21.75" customHeight="1">
      <c r="A20" s="44">
        <v>14</v>
      </c>
      <c r="B20" s="45" t="s">
        <v>14</v>
      </c>
      <c r="C20" s="70">
        <f>SUM('一般＆退職・基礎:一般＆退職・介護'!C20)</f>
        <v>44075</v>
      </c>
      <c r="D20" s="70">
        <f>SUM('一般＆退職・基礎:一般＆退職・介護'!D20)</f>
        <v>66966</v>
      </c>
      <c r="E20" s="70">
        <f>SUM('一般＆退職・基礎:一般＆退職・介護'!E20)</f>
        <v>1574895</v>
      </c>
      <c r="F20" s="70">
        <f>SUM('一般＆退職・基礎:一般＆退職・介護'!F20)</f>
        <v>0</v>
      </c>
      <c r="G20" s="70">
        <f>SUM('一般＆退職・基礎:一般＆退職・介護'!G20)</f>
        <v>738441</v>
      </c>
      <c r="H20" s="70">
        <f>SUM('一般＆退職・基礎:一般＆退職・介護'!H20)</f>
        <v>350264</v>
      </c>
      <c r="I20" s="70">
        <f>SUM('一般＆退職・基礎:一般＆退職・介護'!I20)</f>
        <v>2663600</v>
      </c>
      <c r="J20" s="70">
        <f t="shared" si="0"/>
        <v>60433.35224049915</v>
      </c>
      <c r="K20" s="70">
        <f t="shared" si="1"/>
        <v>39775.40841621121</v>
      </c>
    </row>
    <row r="21" spans="1:11" ht="21.75" customHeight="1">
      <c r="A21" s="44">
        <v>15</v>
      </c>
      <c r="B21" s="45" t="s">
        <v>15</v>
      </c>
      <c r="C21" s="70">
        <f>SUM('一般＆退職・基礎:一般＆退職・介護'!C21)</f>
        <v>30201</v>
      </c>
      <c r="D21" s="70">
        <f>SUM('一般＆退職・基礎:一般＆退職・介護'!D21)</f>
        <v>48658</v>
      </c>
      <c r="E21" s="70">
        <f>SUM('一般＆退職・基礎:一般＆退職・介護'!E21)</f>
        <v>1372046</v>
      </c>
      <c r="F21" s="70">
        <f>SUM('一般＆退職・基礎:一般＆退職・介護'!F21)</f>
        <v>222902</v>
      </c>
      <c r="G21" s="70">
        <f>SUM('一般＆退職・基礎:一般＆退職・介護'!G21)</f>
        <v>549818</v>
      </c>
      <c r="H21" s="70">
        <f>SUM('一般＆退職・基礎:一般＆退職・介護'!H21)</f>
        <v>304915</v>
      </c>
      <c r="I21" s="70">
        <f>SUM('一般＆退職・基礎:一般＆退職・介護'!I21)</f>
        <v>2449681</v>
      </c>
      <c r="J21" s="70">
        <f t="shared" si="0"/>
        <v>81112.57905367372</v>
      </c>
      <c r="K21" s="70">
        <f t="shared" si="1"/>
        <v>50344.87648485347</v>
      </c>
    </row>
    <row r="22" spans="1:11" ht="21.75" customHeight="1">
      <c r="A22" s="44">
        <v>16</v>
      </c>
      <c r="B22" s="45" t="s">
        <v>16</v>
      </c>
      <c r="C22" s="70">
        <f>SUM('一般＆退職・基礎:一般＆退職・介護'!C22)</f>
        <v>71330</v>
      </c>
      <c r="D22" s="70">
        <f>SUM('一般＆退職・基礎:一般＆退職・介護'!D22)</f>
        <v>113094</v>
      </c>
      <c r="E22" s="70">
        <f>SUM('一般＆退職・基礎:一般＆退職・介護'!E22)</f>
        <v>2904112</v>
      </c>
      <c r="F22" s="70">
        <f>SUM('一般＆退職・基礎:一般＆退職・介護'!F22)</f>
        <v>0</v>
      </c>
      <c r="G22" s="70">
        <f>SUM('一般＆退職・基礎:一般＆退職・介護'!G22)</f>
        <v>1473111</v>
      </c>
      <c r="H22" s="70">
        <f>SUM('一般＆退職・基礎:一般＆退職・介護'!H22)</f>
        <v>631021</v>
      </c>
      <c r="I22" s="70">
        <f>SUM('一般＆退職・基礎:一般＆退職・介護'!I22)</f>
        <v>5008244</v>
      </c>
      <c r="J22" s="70">
        <f t="shared" si="0"/>
        <v>70212.30898640123</v>
      </c>
      <c r="K22" s="70">
        <f t="shared" si="1"/>
        <v>44283.90542380675</v>
      </c>
    </row>
    <row r="23" spans="1:11" ht="21.75" customHeight="1">
      <c r="A23" s="44">
        <v>17</v>
      </c>
      <c r="B23" s="45" t="s">
        <v>17</v>
      </c>
      <c r="C23" s="70">
        <f>SUM('一般＆退職・基礎:一般＆退職・介護'!C23)</f>
        <v>50672</v>
      </c>
      <c r="D23" s="70">
        <f>SUM('一般＆退職・基礎:一般＆退職・介護'!D23)</f>
        <v>79740</v>
      </c>
      <c r="E23" s="70">
        <f>SUM('一般＆退職・基礎:一般＆退職・介護'!E23)</f>
        <v>1731708</v>
      </c>
      <c r="F23" s="70">
        <f>SUM('一般＆退職・基礎:一般＆退職・介護'!F23)</f>
        <v>0</v>
      </c>
      <c r="G23" s="70">
        <f>SUM('一般＆退職・基礎:一般＆退職・介護'!G23)</f>
        <v>674204</v>
      </c>
      <c r="H23" s="70">
        <f>SUM('一般＆退職・基礎:一般＆退職・介護'!H23)</f>
        <v>364242</v>
      </c>
      <c r="I23" s="70">
        <f>SUM('一般＆退職・基礎:一般＆退職・介護'!I23)</f>
        <v>2770154</v>
      </c>
      <c r="J23" s="70">
        <f t="shared" si="0"/>
        <v>54668.337543416485</v>
      </c>
      <c r="K23" s="70">
        <f t="shared" si="1"/>
        <v>34739.82944569852</v>
      </c>
    </row>
    <row r="24" spans="1:11" ht="21.75" customHeight="1">
      <c r="A24" s="44">
        <v>18</v>
      </c>
      <c r="B24" s="45" t="s">
        <v>18</v>
      </c>
      <c r="C24" s="70">
        <f>SUM('一般＆退職・基礎:一般＆退職・介護'!C24)</f>
        <v>28865</v>
      </c>
      <c r="D24" s="70">
        <f>SUM('一般＆退職・基礎:一般＆退職・介護'!D24)</f>
        <v>46201</v>
      </c>
      <c r="E24" s="70">
        <f>SUM('一般＆退職・基礎:一般＆退職・介護'!E24)</f>
        <v>973349</v>
      </c>
      <c r="F24" s="70">
        <f>SUM('一般＆退職・基礎:一般＆退職・介護'!F24)</f>
        <v>195364</v>
      </c>
      <c r="G24" s="70">
        <f>SUM('一般＆退職・基礎:一般＆退職・介護'!G24)</f>
        <v>372334</v>
      </c>
      <c r="H24" s="70">
        <f>SUM('一般＆退職・基礎:一般＆退職・介護'!H24)</f>
        <v>241099</v>
      </c>
      <c r="I24" s="70">
        <f>SUM('一般＆退職・基礎:一般＆退職・介護'!I24)</f>
        <v>1782146</v>
      </c>
      <c r="J24" s="70">
        <f t="shared" si="0"/>
        <v>61740.72406028062</v>
      </c>
      <c r="K24" s="70">
        <f t="shared" si="1"/>
        <v>38573.75381485249</v>
      </c>
    </row>
    <row r="25" spans="1:11" ht="21.75" customHeight="1">
      <c r="A25" s="44">
        <v>19</v>
      </c>
      <c r="B25" s="45" t="s">
        <v>19</v>
      </c>
      <c r="C25" s="70">
        <f>SUM('一般＆退職・基礎:一般＆退職・介護'!C25)</f>
        <v>12441</v>
      </c>
      <c r="D25" s="70">
        <f>SUM('一般＆退職・基礎:一般＆退職・介護'!D25)</f>
        <v>20979</v>
      </c>
      <c r="E25" s="70">
        <f>SUM('一般＆退職・基礎:一般＆退職・介護'!E25)</f>
        <v>416072</v>
      </c>
      <c r="F25" s="70">
        <f>SUM('一般＆退職・基礎:一般＆退職・介護'!F25)</f>
        <v>74877</v>
      </c>
      <c r="G25" s="70">
        <f>SUM('一般＆退職・基礎:一般＆退職・介護'!G25)</f>
        <v>159961</v>
      </c>
      <c r="H25" s="70">
        <f>SUM('一般＆退職・基礎:一般＆退職・介護'!H25)</f>
        <v>107980</v>
      </c>
      <c r="I25" s="70">
        <f>SUM('一般＆退職・基礎:一般＆退職・介護'!I25)</f>
        <v>758890</v>
      </c>
      <c r="J25" s="70">
        <f t="shared" si="0"/>
        <v>60999.11582670204</v>
      </c>
      <c r="K25" s="70">
        <f t="shared" si="1"/>
        <v>36173.79284045951</v>
      </c>
    </row>
    <row r="26" spans="1:11" ht="21.75" customHeight="1">
      <c r="A26" s="44">
        <v>20</v>
      </c>
      <c r="B26" s="45" t="s">
        <v>20</v>
      </c>
      <c r="C26" s="70">
        <f>SUM('一般＆退職・基礎:一般＆退職・介護'!C26)</f>
        <v>19605</v>
      </c>
      <c r="D26" s="70">
        <f>SUM('一般＆退職・基礎:一般＆退職・介護'!D26)</f>
        <v>31946</v>
      </c>
      <c r="E26" s="70">
        <f>SUM('一般＆退職・基礎:一般＆退職・介護'!E26)</f>
        <v>987265</v>
      </c>
      <c r="F26" s="70">
        <f>SUM('一般＆退職・基礎:一般＆退職・介護'!F26)</f>
        <v>0</v>
      </c>
      <c r="G26" s="70">
        <f>SUM('一般＆退職・基礎:一般＆退職・介護'!G26)</f>
        <v>427586</v>
      </c>
      <c r="H26" s="70">
        <f>SUM('一般＆退職・基礎:一般＆退職・介護'!H26)</f>
        <v>188280</v>
      </c>
      <c r="I26" s="70">
        <f>SUM('一般＆退職・基礎:一般＆退職・介護'!I26)</f>
        <v>1603131</v>
      </c>
      <c r="J26" s="70">
        <f t="shared" si="0"/>
        <v>81771.53787299158</v>
      </c>
      <c r="K26" s="70">
        <f t="shared" si="1"/>
        <v>50182.5267639141</v>
      </c>
    </row>
    <row r="27" spans="1:11" ht="21.75" customHeight="1">
      <c r="A27" s="44">
        <v>21</v>
      </c>
      <c r="B27" s="45" t="s">
        <v>34</v>
      </c>
      <c r="C27" s="70">
        <f>SUM('一般＆退職・基礎:一般＆退職・介護'!C27)</f>
        <v>17847</v>
      </c>
      <c r="D27" s="70">
        <f>SUM('一般＆退職・基礎:一般＆退職・介護'!D27)</f>
        <v>28817</v>
      </c>
      <c r="E27" s="70">
        <f>SUM('一般＆退職・基礎:一般＆退職・介護'!E27)</f>
        <v>535612</v>
      </c>
      <c r="F27" s="70">
        <f>SUM('一般＆退職・基礎:一般＆退職・介護'!F27)</f>
        <v>81882</v>
      </c>
      <c r="G27" s="70">
        <f>SUM('一般＆退職・基礎:一般＆退職・介護'!G27)</f>
        <v>190050</v>
      </c>
      <c r="H27" s="70">
        <f>SUM('一般＆退職・基礎:一般＆退職・介護'!H27)</f>
        <v>121658</v>
      </c>
      <c r="I27" s="70">
        <f>SUM('一般＆退職・基礎:一般＆退職・介護'!I27)</f>
        <v>929202</v>
      </c>
      <c r="J27" s="70">
        <f aca="true" t="shared" si="2" ref="J27:J32">SUM(I27*1000/C27)</f>
        <v>52064.88485459741</v>
      </c>
      <c r="K27" s="70">
        <f aca="true" t="shared" si="3" ref="K27:K32">SUM(I27*1000/D27)</f>
        <v>32244.924870736024</v>
      </c>
    </row>
    <row r="28" spans="1:11" ht="21.75" customHeight="1">
      <c r="A28" s="44">
        <v>22</v>
      </c>
      <c r="B28" s="46" t="s">
        <v>35</v>
      </c>
      <c r="C28" s="70">
        <f>SUM('一般＆退職・基礎:一般＆退職・介護'!C28)</f>
        <v>20281</v>
      </c>
      <c r="D28" s="70">
        <f>SUM('一般＆退職・基礎:一般＆退職・介護'!D28)</f>
        <v>32659</v>
      </c>
      <c r="E28" s="70">
        <f>SUM('一般＆退職・基礎:一般＆退職・介護'!E28)</f>
        <v>706504</v>
      </c>
      <c r="F28" s="70">
        <f>SUM('一般＆退職・基礎:一般＆退職・介護'!F28)</f>
        <v>0</v>
      </c>
      <c r="G28" s="70">
        <f>SUM('一般＆退職・基礎:一般＆退職・介護'!G28)</f>
        <v>440188</v>
      </c>
      <c r="H28" s="70">
        <f>SUM('一般＆退職・基礎:一般＆退職・介護'!H28)</f>
        <v>130593</v>
      </c>
      <c r="I28" s="70">
        <f>SUM('一般＆退職・基礎:一般＆退職・介護'!I28)</f>
        <v>1277285</v>
      </c>
      <c r="J28" s="70">
        <f t="shared" si="2"/>
        <v>62979.38957645086</v>
      </c>
      <c r="K28" s="70">
        <f t="shared" si="3"/>
        <v>39109.74004103004</v>
      </c>
    </row>
    <row r="29" spans="1:11" ht="21.75" customHeight="1">
      <c r="A29" s="44">
        <v>23</v>
      </c>
      <c r="B29" s="46" t="s">
        <v>36</v>
      </c>
      <c r="C29" s="70">
        <f>SUM('一般＆退職・基礎:一般＆退職・介護'!C29)</f>
        <v>42670</v>
      </c>
      <c r="D29" s="70">
        <f>SUM('一般＆退職・基礎:一般＆退職・介護'!D29)</f>
        <v>71275</v>
      </c>
      <c r="E29" s="70">
        <f>SUM('一般＆退職・基礎:一般＆退職・介護'!E29)</f>
        <v>1779684</v>
      </c>
      <c r="F29" s="70">
        <f>SUM('一般＆退職・基礎:一般＆退職・介護'!F29)</f>
        <v>0</v>
      </c>
      <c r="G29" s="70">
        <f>SUM('一般＆退職・基礎:一般＆退職・介護'!G29)</f>
        <v>721026</v>
      </c>
      <c r="H29" s="70">
        <f>SUM('一般＆退職・基礎:一般＆退職・介護'!H29)</f>
        <v>338227</v>
      </c>
      <c r="I29" s="70">
        <f>SUM('一般＆退職・基礎:一般＆退職・介護'!I29)</f>
        <v>2838937</v>
      </c>
      <c r="J29" s="70">
        <f t="shared" si="2"/>
        <v>66532.38809468011</v>
      </c>
      <c r="K29" s="70">
        <f t="shared" si="3"/>
        <v>39830.75412136093</v>
      </c>
    </row>
    <row r="30" spans="1:11" ht="21.75" customHeight="1">
      <c r="A30" s="44">
        <v>24</v>
      </c>
      <c r="B30" s="46" t="s">
        <v>37</v>
      </c>
      <c r="C30" s="70">
        <f>SUM('一般＆退職・基礎:一般＆退職・介護'!C30)</f>
        <v>24593</v>
      </c>
      <c r="D30" s="70">
        <f>SUM('一般＆退職・基礎:一般＆退職・介護'!D30)</f>
        <v>43831</v>
      </c>
      <c r="E30" s="70">
        <f>SUM('一般＆退職・基礎:一般＆退職・介護'!E30)</f>
        <v>1155675</v>
      </c>
      <c r="F30" s="70">
        <f>SUM('一般＆退職・基礎:一般＆退職・介護'!F30)</f>
        <v>155780</v>
      </c>
      <c r="G30" s="70">
        <f>SUM('一般＆退職・基礎:一般＆退職・介護'!G30)</f>
        <v>525629</v>
      </c>
      <c r="H30" s="70">
        <f>SUM('一般＆退職・基礎:一般＆退職・介護'!H30)</f>
        <v>178789</v>
      </c>
      <c r="I30" s="70">
        <f>SUM('一般＆退職・基礎:一般＆退職・介護'!I30)</f>
        <v>2015873</v>
      </c>
      <c r="J30" s="70">
        <f t="shared" si="2"/>
        <v>81969.38153133006</v>
      </c>
      <c r="K30" s="70">
        <f t="shared" si="3"/>
        <v>45991.94633934886</v>
      </c>
    </row>
    <row r="31" spans="1:11" ht="21.75" customHeight="1">
      <c r="A31" s="44">
        <v>25</v>
      </c>
      <c r="B31" s="46" t="s">
        <v>38</v>
      </c>
      <c r="C31" s="70">
        <f>SUM('一般＆退職・基礎:一般＆退職・介護'!C31)</f>
        <v>18561</v>
      </c>
      <c r="D31" s="70">
        <f>SUM('一般＆退職・基礎:一般＆退職・介護'!D31)</f>
        <v>30791</v>
      </c>
      <c r="E31" s="70">
        <f>SUM('一般＆退職・基礎:一般＆退職・介護'!E31)</f>
        <v>598941</v>
      </c>
      <c r="F31" s="70">
        <f>SUM('一般＆退職・基礎:一般＆退職・介護'!F31)</f>
        <v>126598</v>
      </c>
      <c r="G31" s="70">
        <f>SUM('一般＆退職・基礎:一般＆退職・介護'!G31)</f>
        <v>230919</v>
      </c>
      <c r="H31" s="70">
        <f>SUM('一般＆退職・基礎:一般＆退職・介護'!H31)</f>
        <v>144801</v>
      </c>
      <c r="I31" s="70">
        <f>SUM('一般＆退職・基礎:一般＆退職・介護'!I31)</f>
        <v>1101259</v>
      </c>
      <c r="J31" s="70">
        <f t="shared" si="2"/>
        <v>59331.87867033026</v>
      </c>
      <c r="K31" s="70">
        <f t="shared" si="3"/>
        <v>35765.613328570034</v>
      </c>
    </row>
    <row r="32" spans="1:11" ht="21.75" customHeight="1">
      <c r="A32" s="44">
        <v>26</v>
      </c>
      <c r="B32" s="46" t="s">
        <v>39</v>
      </c>
      <c r="C32" s="70">
        <f>SUM('一般＆退職・基礎:一般＆退職・介護'!C32)</f>
        <v>16462</v>
      </c>
      <c r="D32" s="70">
        <f>SUM('一般＆退職・基礎:一般＆退職・介護'!D32)</f>
        <v>27036</v>
      </c>
      <c r="E32" s="70">
        <f>SUM('一般＆退職・基礎:一般＆退職・介護'!E32)</f>
        <v>602286</v>
      </c>
      <c r="F32" s="70">
        <f>SUM('一般＆退職・基礎:一般＆退職・介護'!F32)</f>
        <v>76966</v>
      </c>
      <c r="G32" s="70">
        <f>SUM('一般＆退職・基礎:一般＆退職・介護'!G32)</f>
        <v>296462</v>
      </c>
      <c r="H32" s="70">
        <f>SUM('一般＆退職・基礎:一般＆退職・介護'!H32)</f>
        <v>140416</v>
      </c>
      <c r="I32" s="70">
        <f>SUM('一般＆退職・基礎:一般＆退職・介護'!I32)</f>
        <v>1116130</v>
      </c>
      <c r="J32" s="70">
        <f t="shared" si="2"/>
        <v>67800.38877414652</v>
      </c>
      <c r="K32" s="70">
        <f t="shared" si="3"/>
        <v>41283.10400946886</v>
      </c>
    </row>
    <row r="33" spans="1:11" ht="21.75" customHeight="1">
      <c r="A33" s="44">
        <v>27</v>
      </c>
      <c r="B33" s="47" t="s">
        <v>40</v>
      </c>
      <c r="C33" s="70">
        <f>SUM('一般＆退職・基礎:一般＆退職・介護'!C33)</f>
        <v>18326</v>
      </c>
      <c r="D33" s="70">
        <f>SUM('一般＆退職・基礎:一般＆退職・介護'!D33)</f>
        <v>31692</v>
      </c>
      <c r="E33" s="70">
        <f>SUM('一般＆退職・基礎:一般＆退職・介護'!E33)</f>
        <v>695819</v>
      </c>
      <c r="F33" s="70">
        <f>SUM('一般＆退職・基礎:一般＆退職・介護'!F33)</f>
        <v>135176</v>
      </c>
      <c r="G33" s="70">
        <f>SUM('一般＆退職・基礎:一般＆退職・介護'!G33)</f>
        <v>247723</v>
      </c>
      <c r="H33" s="70">
        <f>SUM('一般＆退職・基礎:一般＆退職・介護'!H33)</f>
        <v>154310</v>
      </c>
      <c r="I33" s="70">
        <f>SUM('一般＆退職・基礎:一般＆退職・介護'!I33)</f>
        <v>1233028</v>
      </c>
      <c r="J33" s="70">
        <f t="shared" si="0"/>
        <v>67282.98592164139</v>
      </c>
      <c r="K33" s="70">
        <f t="shared" si="1"/>
        <v>38906.6010349615</v>
      </c>
    </row>
    <row r="34" spans="1:11" ht="21.75" customHeight="1">
      <c r="A34" s="44">
        <v>28</v>
      </c>
      <c r="B34" s="45" t="s">
        <v>41</v>
      </c>
      <c r="C34" s="70">
        <f>SUM('一般＆退職・基礎:一般＆退職・介護'!C34)</f>
        <v>38199</v>
      </c>
      <c r="D34" s="70">
        <f>SUM('一般＆退職・基礎:一般＆退職・介護'!D34)</f>
        <v>63063</v>
      </c>
      <c r="E34" s="70">
        <f>SUM('一般＆退職・基礎:一般＆退職・介護'!E34)</f>
        <v>1601523</v>
      </c>
      <c r="F34" s="70">
        <f>SUM('一般＆退職・基礎:一般＆退職・介護'!F34)</f>
        <v>0</v>
      </c>
      <c r="G34" s="70">
        <f>SUM('一般＆退職・基礎:一般＆退職・介護'!G34)</f>
        <v>650329</v>
      </c>
      <c r="H34" s="70">
        <f>SUM('一般＆退職・基礎:一般＆退職・介護'!H34)</f>
        <v>344897</v>
      </c>
      <c r="I34" s="70">
        <f>SUM('一般＆退職・基礎:一般＆退職・介護'!I34)</f>
        <v>2596749</v>
      </c>
      <c r="J34" s="70">
        <f t="shared" si="0"/>
        <v>67979.50208120632</v>
      </c>
      <c r="K34" s="70">
        <f t="shared" si="1"/>
        <v>41177.06103420389</v>
      </c>
    </row>
    <row r="35" spans="1:11" ht="21.75" customHeight="1">
      <c r="A35" s="44">
        <v>29</v>
      </c>
      <c r="B35" s="45" t="s">
        <v>42</v>
      </c>
      <c r="C35" s="70">
        <f>SUM('一般＆退職・基礎:一般＆退職・介護'!C35)</f>
        <v>16897</v>
      </c>
      <c r="D35" s="70">
        <f>SUM('一般＆退職・基礎:一般＆退職・介護'!D35)</f>
        <v>30087</v>
      </c>
      <c r="E35" s="70">
        <f>SUM('一般＆退職・基礎:一般＆退職・介護'!E35)</f>
        <v>752321</v>
      </c>
      <c r="F35" s="70">
        <f>SUM('一般＆退職・基礎:一般＆退職・介護'!F35)</f>
        <v>0</v>
      </c>
      <c r="G35" s="70">
        <f>SUM('一般＆退職・基礎:一般＆退職・介護'!G35)</f>
        <v>364064</v>
      </c>
      <c r="H35" s="70">
        <f>SUM('一般＆退職・基礎:一般＆退職・介護'!H35)</f>
        <v>160738</v>
      </c>
      <c r="I35" s="70">
        <f>SUM('一般＆退職・基礎:一般＆退職・介護'!I35)</f>
        <v>1277123</v>
      </c>
      <c r="J35" s="70">
        <f t="shared" si="0"/>
        <v>75582.82535361307</v>
      </c>
      <c r="K35" s="70">
        <f t="shared" si="1"/>
        <v>42447.66842822482</v>
      </c>
    </row>
    <row r="36" spans="1:11" ht="21.75" customHeight="1">
      <c r="A36" s="44">
        <v>30</v>
      </c>
      <c r="B36" s="45" t="s">
        <v>43</v>
      </c>
      <c r="C36" s="70">
        <f>SUM('一般＆退職・基礎:一般＆退職・介護'!C36)</f>
        <v>27747</v>
      </c>
      <c r="D36" s="70">
        <f>SUM('一般＆退職・基礎:一般＆退職・介護'!D36)</f>
        <v>49175</v>
      </c>
      <c r="E36" s="70">
        <f>SUM('一般＆退職・基礎:一般＆退職・介護'!E36)</f>
        <v>1210623</v>
      </c>
      <c r="F36" s="70">
        <f>SUM('一般＆退職・基礎:一般＆退職・介護'!F36)</f>
        <v>0</v>
      </c>
      <c r="G36" s="70">
        <f>SUM('一般＆退職・基礎:一般＆退職・介護'!G36)</f>
        <v>544668</v>
      </c>
      <c r="H36" s="70">
        <f>SUM('一般＆退職・基礎:一般＆退職・介護'!H36)</f>
        <v>213148</v>
      </c>
      <c r="I36" s="70">
        <f>SUM('一般＆退職・基礎:一般＆退職・介護'!I36)</f>
        <v>1968439</v>
      </c>
      <c r="J36" s="70">
        <f t="shared" si="0"/>
        <v>70942.4081882726</v>
      </c>
      <c r="K36" s="70">
        <f t="shared" si="1"/>
        <v>40029.26283680732</v>
      </c>
    </row>
    <row r="37" spans="1:11" ht="21.75" customHeight="1">
      <c r="A37" s="44">
        <v>31</v>
      </c>
      <c r="B37" s="45" t="s">
        <v>44</v>
      </c>
      <c r="C37" s="70">
        <f>SUM('一般＆退職・基礎:一般＆退職・介護'!C37)</f>
        <v>17341</v>
      </c>
      <c r="D37" s="70">
        <f>SUM('一般＆退職・基礎:一般＆退職・介護'!D37)</f>
        <v>28101</v>
      </c>
      <c r="E37" s="70">
        <f>SUM('一般＆退職・基礎:一般＆退職・介護'!E37)</f>
        <v>718689</v>
      </c>
      <c r="F37" s="70">
        <f>SUM('一般＆退職・基礎:一般＆退職・介護'!F37)</f>
        <v>93958</v>
      </c>
      <c r="G37" s="70">
        <f>SUM('一般＆退職・基礎:一般＆退職・介護'!G37)</f>
        <v>241380</v>
      </c>
      <c r="H37" s="70">
        <f>SUM('一般＆退職・基礎:一般＆退職・介護'!H37)</f>
        <v>138361</v>
      </c>
      <c r="I37" s="70">
        <f>SUM('一般＆退職・基礎:一般＆退職・介護'!I37)</f>
        <v>1192388</v>
      </c>
      <c r="J37" s="70">
        <f t="shared" si="0"/>
        <v>68761.20177613747</v>
      </c>
      <c r="K37" s="70">
        <f t="shared" si="1"/>
        <v>42432.226611152626</v>
      </c>
    </row>
    <row r="38" spans="1:11" ht="21.75" customHeight="1">
      <c r="A38" s="48">
        <v>32</v>
      </c>
      <c r="B38" s="49" t="s">
        <v>45</v>
      </c>
      <c r="C38" s="71">
        <f>SUM('一般＆退職・基礎:一般＆退職・介護'!C38)</f>
        <v>20703</v>
      </c>
      <c r="D38" s="71">
        <f>SUM('一般＆退職・基礎:一般＆退職・介護'!D38)</f>
        <v>34527</v>
      </c>
      <c r="E38" s="71">
        <f>SUM('一般＆退職・基礎:一般＆退職・介護'!E38)</f>
        <v>776662</v>
      </c>
      <c r="F38" s="71">
        <f>SUM('一般＆退職・基礎:一般＆退職・介護'!F38)</f>
        <v>0</v>
      </c>
      <c r="G38" s="71">
        <f>SUM('一般＆退職・基礎:一般＆退職・介護'!G38)</f>
        <v>373063</v>
      </c>
      <c r="H38" s="71">
        <f>SUM('一般＆退職・基礎:一般＆退職・介護'!H38)</f>
        <v>158235</v>
      </c>
      <c r="I38" s="71">
        <f>SUM('一般＆退職・基礎:一般＆退職・介護'!I38)</f>
        <v>1307960</v>
      </c>
      <c r="J38" s="71">
        <f t="shared" si="0"/>
        <v>63177.31729701009</v>
      </c>
      <c r="K38" s="71">
        <f t="shared" si="1"/>
        <v>37882.23708981377</v>
      </c>
    </row>
    <row r="39" spans="1:11" s="32" customFormat="1" ht="21.75" customHeight="1">
      <c r="A39" s="37"/>
      <c r="B39" s="38" t="s">
        <v>47</v>
      </c>
      <c r="C39" s="72">
        <f>SUM('一般＆退職・基礎:一般＆退職・介護'!C39)</f>
        <v>1009556</v>
      </c>
      <c r="D39" s="72">
        <f>SUM('一般＆退職・基礎:一般＆退職・介護'!D39)</f>
        <v>1631671</v>
      </c>
      <c r="E39" s="72">
        <f>SUM('一般＆退職・基礎:一般＆退職・介護'!E39)</f>
        <v>38970678</v>
      </c>
      <c r="F39" s="72">
        <f>SUM('一般＆退職・基礎:一般＆退職・介護'!F39)</f>
        <v>2057538</v>
      </c>
      <c r="G39" s="72">
        <f>SUM('一般＆退職・基礎:一般＆退職・介護'!G39)</f>
        <v>16269773</v>
      </c>
      <c r="H39" s="72">
        <f>SUM('一般＆退職・基礎:一般＆退職・介護'!H39)</f>
        <v>8631099</v>
      </c>
      <c r="I39" s="72">
        <f>SUM('一般＆退職・基礎:一般＆退職・介護'!I39)</f>
        <v>65929088</v>
      </c>
      <c r="J39" s="72">
        <f t="shared" si="0"/>
        <v>65305.03310366141</v>
      </c>
      <c r="K39" s="72">
        <f t="shared" si="1"/>
        <v>40405.87103650184</v>
      </c>
    </row>
    <row r="40" spans="1:11" ht="21.75" customHeight="1">
      <c r="A40" s="50">
        <v>33</v>
      </c>
      <c r="B40" s="51" t="s">
        <v>21</v>
      </c>
      <c r="C40" s="73">
        <f>SUM('一般＆退職・基礎:一般＆退職・介護'!C40)</f>
        <v>14117</v>
      </c>
      <c r="D40" s="73">
        <f>SUM('一般＆退職・基礎:一般＆退職・介護'!D40)</f>
        <v>24112</v>
      </c>
      <c r="E40" s="73">
        <f>SUM('一般＆退職・基礎:一般＆退職・介護'!E40)</f>
        <v>538641</v>
      </c>
      <c r="F40" s="73">
        <f>SUM('一般＆退職・基礎:一般＆退職・介護'!F40)</f>
        <v>69021</v>
      </c>
      <c r="G40" s="73">
        <f>SUM('一般＆退職・基礎:一般＆退職・介護'!G40)</f>
        <v>260137</v>
      </c>
      <c r="H40" s="73">
        <f>SUM('一般＆退職・基礎:一般＆退職・介護'!H40)</f>
        <v>102294</v>
      </c>
      <c r="I40" s="73">
        <f>SUM('一般＆退職・基礎:一般＆退職・介護'!I40)</f>
        <v>970093</v>
      </c>
      <c r="J40" s="73">
        <f t="shared" si="0"/>
        <v>68718.07041156053</v>
      </c>
      <c r="K40" s="73">
        <f t="shared" si="1"/>
        <v>40232.788652952884</v>
      </c>
    </row>
    <row r="41" spans="1:11" ht="21.75" customHeight="1">
      <c r="A41" s="44">
        <v>34</v>
      </c>
      <c r="B41" s="45" t="s">
        <v>22</v>
      </c>
      <c r="C41" s="70">
        <f>SUM('一般＆退職・基礎:一般＆退職・介護'!C41)</f>
        <v>8017</v>
      </c>
      <c r="D41" s="70">
        <f>SUM('一般＆退職・基礎:一般＆退職・介護'!D41)</f>
        <v>13042</v>
      </c>
      <c r="E41" s="70">
        <f>SUM('一般＆退職・基礎:一般＆退職・介護'!E41)</f>
        <v>251017</v>
      </c>
      <c r="F41" s="70">
        <f>SUM('一般＆退職・基礎:一般＆退職・介護'!F41)</f>
        <v>31715</v>
      </c>
      <c r="G41" s="70">
        <f>SUM('一般＆退職・基礎:一般＆退職・介護'!G41)</f>
        <v>116025</v>
      </c>
      <c r="H41" s="70">
        <f>SUM('一般＆退職・基礎:一般＆退職・介護'!H41)</f>
        <v>58270</v>
      </c>
      <c r="I41" s="70">
        <f>SUM('一般＆退職・基礎:一般＆退職・介護'!I41)</f>
        <v>457027</v>
      </c>
      <c r="J41" s="70">
        <f t="shared" si="0"/>
        <v>57007.23462641886</v>
      </c>
      <c r="K41" s="70">
        <f t="shared" si="1"/>
        <v>35042.708173593004</v>
      </c>
    </row>
    <row r="42" spans="1:11" ht="21.75" customHeight="1">
      <c r="A42" s="44">
        <v>35</v>
      </c>
      <c r="B42" s="45" t="s">
        <v>46</v>
      </c>
      <c r="C42" s="70">
        <f>SUM('一般＆退職・基礎:一般＆退職・介護'!C42)</f>
        <v>8487</v>
      </c>
      <c r="D42" s="70">
        <f>SUM('一般＆退職・基礎:一般＆退職・介護'!D42)</f>
        <v>13846</v>
      </c>
      <c r="E42" s="70">
        <f>SUM('一般＆退職・基礎:一般＆退職・介護'!E42)</f>
        <v>289463</v>
      </c>
      <c r="F42" s="70">
        <f>SUM('一般＆退職・基礎:一般＆退職・介護'!F42)</f>
        <v>44565</v>
      </c>
      <c r="G42" s="70">
        <f>SUM('一般＆退職・基礎:一般＆退職・介護'!G42)</f>
        <v>116264</v>
      </c>
      <c r="H42" s="70">
        <f>SUM('一般＆退職・基礎:一般＆退職・介護'!H42)</f>
        <v>54811</v>
      </c>
      <c r="I42" s="70">
        <f>SUM('一般＆退職・基礎:一般＆退職・介護'!I42)</f>
        <v>505103</v>
      </c>
      <c r="J42" s="70">
        <f t="shared" si="0"/>
        <v>59514.90514905149</v>
      </c>
      <c r="K42" s="70">
        <f t="shared" si="1"/>
        <v>36480.066445182725</v>
      </c>
    </row>
    <row r="43" spans="1:11" ht="21.75" customHeight="1">
      <c r="A43" s="44">
        <v>36</v>
      </c>
      <c r="B43" s="45" t="s">
        <v>23</v>
      </c>
      <c r="C43" s="70">
        <f>SUM('一般＆退職・基礎:一般＆退職・介護'!C43)</f>
        <v>11130</v>
      </c>
      <c r="D43" s="70">
        <f>SUM('一般＆退職・基礎:一般＆退職・介護'!D43)</f>
        <v>17514</v>
      </c>
      <c r="E43" s="70">
        <f>SUM('一般＆退職・基礎:一般＆退職・介護'!E43)</f>
        <v>410002</v>
      </c>
      <c r="F43" s="70">
        <f>SUM('一般＆退職・基礎:一般＆退職・介護'!F43)</f>
        <v>0</v>
      </c>
      <c r="G43" s="70">
        <f>SUM('一般＆退職・基礎:一般＆退職・介護'!G43)</f>
        <v>168262</v>
      </c>
      <c r="H43" s="70">
        <f>SUM('一般＆退職・基礎:一般＆退職・介護'!H43)</f>
        <v>86835</v>
      </c>
      <c r="I43" s="70">
        <f>SUM('一般＆退職・基礎:一般＆退職・介護'!I43)</f>
        <v>665099</v>
      </c>
      <c r="J43" s="70">
        <f t="shared" si="0"/>
        <v>59757.322551662175</v>
      </c>
      <c r="K43" s="70">
        <f t="shared" si="1"/>
        <v>37975.27692132009</v>
      </c>
    </row>
    <row r="44" spans="1:11" ht="21.75" customHeight="1">
      <c r="A44" s="44">
        <v>37</v>
      </c>
      <c r="B44" s="45" t="s">
        <v>24</v>
      </c>
      <c r="C44" s="70">
        <f>SUM('一般＆退職・基礎:一般＆退職・介護'!C44)</f>
        <v>8517</v>
      </c>
      <c r="D44" s="70">
        <f>SUM('一般＆退職・基礎:一般＆退職・介護'!D44)</f>
        <v>13569</v>
      </c>
      <c r="E44" s="70">
        <f>SUM('一般＆退職・基礎:一般＆退職・介護'!E44)</f>
        <v>264479</v>
      </c>
      <c r="F44" s="70">
        <f>SUM('一般＆退職・基礎:一般＆退職・介護'!F44)</f>
        <v>61576</v>
      </c>
      <c r="G44" s="70">
        <f>SUM('一般＆退職・基礎:一般＆退職・介護'!G44)</f>
        <v>99338</v>
      </c>
      <c r="H44" s="70">
        <f>SUM('一般＆退職・基礎:一般＆退職・介護'!H44)</f>
        <v>53153</v>
      </c>
      <c r="I44" s="70">
        <f>SUM('一般＆退職・基礎:一般＆退職・介護'!I44)</f>
        <v>478546</v>
      </c>
      <c r="J44" s="70">
        <f t="shared" si="0"/>
        <v>56187.155101561584</v>
      </c>
      <c r="K44" s="70">
        <f t="shared" si="1"/>
        <v>35267.595253887535</v>
      </c>
    </row>
    <row r="45" spans="1:11" ht="21.75" customHeight="1">
      <c r="A45" s="44">
        <v>38</v>
      </c>
      <c r="B45" s="45" t="s">
        <v>25</v>
      </c>
      <c r="C45" s="70">
        <f>SUM('一般＆退職・基礎:一般＆退職・介護'!C45)</f>
        <v>6637</v>
      </c>
      <c r="D45" s="70">
        <f>SUM('一般＆退職・基礎:一般＆退職・介護'!D45)</f>
        <v>10354</v>
      </c>
      <c r="E45" s="70">
        <f>SUM('一般＆退職・基礎:一般＆退職・介護'!E45)</f>
        <v>213934</v>
      </c>
      <c r="F45" s="70">
        <f>SUM('一般＆退職・基礎:一般＆退職・介護'!F45)</f>
        <v>41355</v>
      </c>
      <c r="G45" s="70">
        <f>SUM('一般＆退職・基礎:一般＆退職・介護'!G45)</f>
        <v>86655</v>
      </c>
      <c r="H45" s="70">
        <f>SUM('一般＆退職・基礎:一般＆退職・介護'!H45)</f>
        <v>52126</v>
      </c>
      <c r="I45" s="70">
        <f>SUM('一般＆退職・基礎:一般＆退職・介護'!I45)</f>
        <v>394070</v>
      </c>
      <c r="J45" s="70">
        <f t="shared" si="0"/>
        <v>59374.71749284315</v>
      </c>
      <c r="K45" s="70">
        <f t="shared" si="1"/>
        <v>38059.68707745799</v>
      </c>
    </row>
    <row r="46" spans="1:11" ht="21.75" customHeight="1">
      <c r="A46" s="44">
        <v>39</v>
      </c>
      <c r="B46" s="45" t="s">
        <v>26</v>
      </c>
      <c r="C46" s="70">
        <f>SUM('一般＆退職・基礎:一般＆退職・介護'!C46)</f>
        <v>17739</v>
      </c>
      <c r="D46" s="70">
        <f>SUM('一般＆退職・基礎:一般＆退職・介護'!D46)</f>
        <v>28407</v>
      </c>
      <c r="E46" s="70">
        <f>SUM('一般＆退職・基礎:一般＆退職・介護'!E46)</f>
        <v>595478</v>
      </c>
      <c r="F46" s="70">
        <f>SUM('一般＆退職・基礎:一般＆退職・介護'!F46)</f>
        <v>105193</v>
      </c>
      <c r="G46" s="70">
        <f>SUM('一般＆退職・基礎:一般＆退職・介護'!G46)</f>
        <v>266321</v>
      </c>
      <c r="H46" s="70">
        <f>SUM('一般＆退職・基礎:一般＆退職・介護'!H46)</f>
        <v>150523</v>
      </c>
      <c r="I46" s="70">
        <f>SUM('一般＆退職・基礎:一般＆退職・介護'!I46)</f>
        <v>1117515</v>
      </c>
      <c r="J46" s="70">
        <f t="shared" si="0"/>
        <v>62997.63233553188</v>
      </c>
      <c r="K46" s="70">
        <f t="shared" si="1"/>
        <v>39339.42338156088</v>
      </c>
    </row>
    <row r="47" spans="1:11" ht="21.75" customHeight="1">
      <c r="A47" s="44">
        <v>40</v>
      </c>
      <c r="B47" s="45" t="s">
        <v>27</v>
      </c>
      <c r="C47" s="70">
        <f>SUM('一般＆退職・基礎:一般＆退職・介護'!C47)</f>
        <v>4038</v>
      </c>
      <c r="D47" s="70">
        <f>SUM('一般＆退職・基礎:一般＆退職・介護'!D47)</f>
        <v>6766</v>
      </c>
      <c r="E47" s="70">
        <f>SUM('一般＆退職・基礎:一般＆退職・介護'!E47)</f>
        <v>158680</v>
      </c>
      <c r="F47" s="70">
        <f>SUM('一般＆退職・基礎:一般＆退職・介護'!F47)</f>
        <v>35998</v>
      </c>
      <c r="G47" s="70">
        <f>SUM('一般＆退職・基礎:一般＆退職・介護'!G47)</f>
        <v>74784</v>
      </c>
      <c r="H47" s="70">
        <f>SUM('一般＆退職・基礎:一般＆退職・介護'!H47)</f>
        <v>38723</v>
      </c>
      <c r="I47" s="70">
        <f>SUM('一般＆退職・基礎:一般＆退職・介護'!I47)</f>
        <v>308185</v>
      </c>
      <c r="J47" s="70">
        <f t="shared" si="0"/>
        <v>76321.19861317484</v>
      </c>
      <c r="K47" s="70">
        <f t="shared" si="1"/>
        <v>45549.06887378067</v>
      </c>
    </row>
    <row r="48" spans="1:11" ht="21.75" customHeight="1">
      <c r="A48" s="44">
        <v>41</v>
      </c>
      <c r="B48" s="45" t="s">
        <v>28</v>
      </c>
      <c r="C48" s="70">
        <f>SUM('一般＆退職・基礎:一般＆退職・介護'!C48)</f>
        <v>10527</v>
      </c>
      <c r="D48" s="70">
        <f>SUM('一般＆退職・基礎:一般＆退職・介護'!D48)</f>
        <v>19293</v>
      </c>
      <c r="E48" s="70">
        <f>SUM('一般＆退職・基礎:一般＆退職・介護'!E48)</f>
        <v>506506</v>
      </c>
      <c r="F48" s="70">
        <f>SUM('一般＆退職・基礎:一般＆退職・介護'!F48)</f>
        <v>94487</v>
      </c>
      <c r="G48" s="70">
        <f>SUM('一般＆退職・基礎:一般＆退職・介護'!G48)</f>
        <v>159692</v>
      </c>
      <c r="H48" s="70">
        <f>SUM('一般＆退職・基礎:一般＆退職・介護'!H48)</f>
        <v>77572</v>
      </c>
      <c r="I48" s="70">
        <f>SUM('一般＆退職・基礎:一般＆退職・介護'!I48)</f>
        <v>838257</v>
      </c>
      <c r="J48" s="70">
        <f t="shared" si="0"/>
        <v>79629.23909945853</v>
      </c>
      <c r="K48" s="70">
        <f t="shared" si="1"/>
        <v>43448.763800342094</v>
      </c>
    </row>
    <row r="49" spans="1:11" ht="21.75" customHeight="1">
      <c r="A49" s="44">
        <v>42</v>
      </c>
      <c r="B49" s="45" t="s">
        <v>29</v>
      </c>
      <c r="C49" s="70">
        <f>SUM('一般＆退職・基礎:一般＆退職・介護'!C49)</f>
        <v>3690</v>
      </c>
      <c r="D49" s="70">
        <f>SUM('一般＆退職・基礎:一般＆退職・介護'!D49)</f>
        <v>6312</v>
      </c>
      <c r="E49" s="70">
        <f>SUM('一般＆退職・基礎:一般＆退職・介護'!E49)</f>
        <v>166281</v>
      </c>
      <c r="F49" s="70">
        <f>SUM('一般＆退職・基礎:一般＆退職・介護'!F49)</f>
        <v>34842</v>
      </c>
      <c r="G49" s="70">
        <f>SUM('一般＆退職・基礎:一般＆退職・介護'!G49)</f>
        <v>56980</v>
      </c>
      <c r="H49" s="70">
        <f>SUM('一般＆退職・基礎:一般＆退職・介護'!H49)</f>
        <v>31116</v>
      </c>
      <c r="I49" s="70">
        <f>SUM('一般＆退職・基礎:一般＆退職・介護'!I49)</f>
        <v>289219</v>
      </c>
      <c r="J49" s="70">
        <f t="shared" si="0"/>
        <v>78379.13279132791</v>
      </c>
      <c r="K49" s="70">
        <f t="shared" si="1"/>
        <v>45820.500633713564</v>
      </c>
    </row>
    <row r="50" spans="1:11" ht="21.75" customHeight="1">
      <c r="A50" s="44">
        <v>43</v>
      </c>
      <c r="B50" s="45" t="s">
        <v>30</v>
      </c>
      <c r="C50" s="70">
        <f>SUM('一般＆退職・基礎:一般＆退職・介護'!C50)</f>
        <v>10779</v>
      </c>
      <c r="D50" s="70">
        <f>SUM('一般＆退職・基礎:一般＆退職・介護'!D50)</f>
        <v>19438</v>
      </c>
      <c r="E50" s="70">
        <f>SUM('一般＆退職・基礎:一般＆退職・介護'!E50)</f>
        <v>574354</v>
      </c>
      <c r="F50" s="70">
        <f>SUM('一般＆退職・基礎:一般＆退職・介護'!F50)</f>
        <v>98618</v>
      </c>
      <c r="G50" s="70">
        <f>SUM('一般＆退職・基礎:一般＆退職・介護'!G50)</f>
        <v>199211</v>
      </c>
      <c r="H50" s="70">
        <f>SUM('一般＆退職・基礎:一般＆退職・介護'!H50)</f>
        <v>96560</v>
      </c>
      <c r="I50" s="70">
        <f>SUM('一般＆退職・基礎:一般＆退職・介護'!I50)</f>
        <v>968743</v>
      </c>
      <c r="J50" s="70">
        <f t="shared" si="0"/>
        <v>89873.17933017905</v>
      </c>
      <c r="K50" s="70">
        <f t="shared" si="1"/>
        <v>49837.58617141681</v>
      </c>
    </row>
    <row r="51" spans="1:11" ht="21.75" customHeight="1">
      <c r="A51" s="48">
        <v>44</v>
      </c>
      <c r="B51" s="49" t="s">
        <v>31</v>
      </c>
      <c r="C51" s="74">
        <f>SUM('一般＆退職・基礎:一般＆退職・介護'!C51)</f>
        <v>8269</v>
      </c>
      <c r="D51" s="74">
        <f>SUM('一般＆退職・基礎:一般＆退職・介護'!D51)</f>
        <v>13024</v>
      </c>
      <c r="E51" s="74">
        <f>SUM('一般＆退職・基礎:一般＆退職・介護'!E51)</f>
        <v>274468</v>
      </c>
      <c r="F51" s="74">
        <f>SUM('一般＆退職・基礎:一般＆退職・介護'!F51)</f>
        <v>0</v>
      </c>
      <c r="G51" s="74">
        <f>SUM('一般＆退職・基礎:一般＆退職・介護'!G51)</f>
        <v>123621</v>
      </c>
      <c r="H51" s="74">
        <f>SUM('一般＆退職・基礎:一般＆退職・介護'!H51)</f>
        <v>71212</v>
      </c>
      <c r="I51" s="74">
        <f>SUM('一般＆退職・基礎:一般＆退職・介護'!I51)</f>
        <v>469301</v>
      </c>
      <c r="J51" s="71">
        <f t="shared" si="0"/>
        <v>56754.2629096626</v>
      </c>
      <c r="K51" s="71">
        <f t="shared" si="1"/>
        <v>36033.55343980344</v>
      </c>
    </row>
    <row r="52" spans="1:11" s="32" customFormat="1" ht="21.75" customHeight="1">
      <c r="A52" s="37"/>
      <c r="B52" s="52" t="s">
        <v>1</v>
      </c>
      <c r="C52" s="72">
        <f>SUM('一般＆退職・基礎:一般＆退職・介護'!C52)</f>
        <v>111947</v>
      </c>
      <c r="D52" s="72">
        <f>SUM('一般＆退職・基礎:一般＆退職・介護'!D52)</f>
        <v>185677</v>
      </c>
      <c r="E52" s="72">
        <f>SUM('一般＆退職・基礎:一般＆退職・介護'!E52)</f>
        <v>4243303</v>
      </c>
      <c r="F52" s="72">
        <f>SUM('一般＆退職・基礎:一般＆退職・介護'!F52)</f>
        <v>617370</v>
      </c>
      <c r="G52" s="72">
        <f>SUM('一般＆退職・基礎:一般＆退職・介護'!G52)</f>
        <v>1727290</v>
      </c>
      <c r="H52" s="72">
        <f>SUM('一般＆退職・基礎:一般＆退職・介護'!H52)</f>
        <v>873195</v>
      </c>
      <c r="I52" s="72">
        <f>SUM('一般＆退職・基礎:一般＆退職・介護'!I52)</f>
        <v>7461158</v>
      </c>
      <c r="J52" s="72">
        <f>SUM(I52*1000/C52)</f>
        <v>66649.02141191813</v>
      </c>
      <c r="K52" s="72">
        <f>SUM(I52*1000/D52)</f>
        <v>40183.53377101095</v>
      </c>
    </row>
    <row r="53" spans="1:11" s="32" customFormat="1" ht="21.75" customHeight="1">
      <c r="A53" s="40"/>
      <c r="B53" s="53" t="s">
        <v>61</v>
      </c>
      <c r="C53" s="75">
        <f>SUM('一般＆退職・基礎:一般＆退職・介護'!C53)</f>
        <v>1121503</v>
      </c>
      <c r="D53" s="75">
        <f>SUM('一般＆退職・基礎:一般＆退職・介護'!D53)</f>
        <v>1817348</v>
      </c>
      <c r="E53" s="75">
        <f>SUM('一般＆退職・基礎:一般＆退職・介護'!E53)</f>
        <v>43213981</v>
      </c>
      <c r="F53" s="75">
        <f>SUM('一般＆退職・基礎:一般＆退職・介護'!F53)</f>
        <v>2674908</v>
      </c>
      <c r="G53" s="75">
        <f>SUM('一般＆退職・基礎:一般＆退職・介護'!G53)</f>
        <v>17997063</v>
      </c>
      <c r="H53" s="75">
        <f>SUM('一般＆退職・基礎:一般＆退職・介護'!H53)</f>
        <v>9504294</v>
      </c>
      <c r="I53" s="75">
        <f>SUM('一般＆退職・基礎:一般＆退職・介護'!I53)</f>
        <v>73390246</v>
      </c>
      <c r="J53" s="75">
        <f>SUM(I53*1000/C53)</f>
        <v>65439.188303553354</v>
      </c>
      <c r="K53" s="75">
        <f>SUM(I53*1000/D53)</f>
        <v>40383.15501488983</v>
      </c>
    </row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H29010149担当</cp:lastModifiedBy>
  <cp:lastPrinted>2017-09-12T06:51:19Z</cp:lastPrinted>
  <dcterms:created xsi:type="dcterms:W3CDTF">2003-03-10T00:04:38Z</dcterms:created>
  <dcterms:modified xsi:type="dcterms:W3CDTF">2017-12-27T05:25:21Z</dcterms:modified>
  <cp:category/>
  <cp:version/>
  <cp:contentType/>
  <cp:contentStatus/>
</cp:coreProperties>
</file>