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<sst xmlns="http://schemas.openxmlformats.org/spreadsheetml/2006/main" count="249" uniqueCount="68">
  <si>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</si>
  <si>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</si>
  <si>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</si>
  <si>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</si>
  <si>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</si>
  <si>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</si>
  <si>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</si>
  <si>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</si>
  <si>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</si>
  <si>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</si>
  <si>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</si>
  <si>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</si>
  <si>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</si>
  <si>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</si>
  <si>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</si>
  <si>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</si>
  <si>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</si>
  <si>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</si>
  <si>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</si>
  <si>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</si>
  <si>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</si>
  <si>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</si>
  <si>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</si>
  <si>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</si>
  <si>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</si>
  <si>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</si>
  <si>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</si>
  <si>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</si>
  <si>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</si>
  <si>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</si>
  <si>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</si>
  <si>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</si>
  <si>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</si>
  <si>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</si>
  <si>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</si>
  <si>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</si>
  <si>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</si>
  <si>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</si>
  <si>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</si>
  <si>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</si>
  <si>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</si>
  <si>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</si>
  <si>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</si>
  <si>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</si>
  <si>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</si>
  <si>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</si>
  <si>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</si>
  <si>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</si>
  <si>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</si>
  <si>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</si>
  <si>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</si>
  <si>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</si>
  <si>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</si>
  <si>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</si>
  <si>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</si>
  <si>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</si>
  <si>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</si>
  <si>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</si>
  <si>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</si>
  <si>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</si>
  <si>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</si>
  <si>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</si>
  <si>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</si>
  <si>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</si>
  <si>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</si>
  <si>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</si>
  <si>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</si>
  <si>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第３表　令和２年度国民健康保険税（料）に関する調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</si>
</sst>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.0%"/>
    <numFmt numFmtId="180" formatCode="0.000%"/>
    <numFmt numFmtId="181" formatCode="0.0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2" xfId="48" applyFont="1" applyBorder="1" applyAlignment="1">
      <alignment horizontal="right" vertical="center"/>
    </xf>
    <xf numFmtId="38" fontId="7" fillId="33" borderId="25" xfId="48" applyFont="1" applyFill="1" applyBorder="1" applyAlignment="1">
      <alignment vertical="center"/>
    </xf>
    <xf numFmtId="38" fontId="7" fillId="0" borderId="13" xfId="48" applyFont="1" applyBorder="1" applyAlignment="1">
      <alignment vertic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0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L1" sqref="L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2" t="s">
        <v>67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3" t="s">
        <v>2</v>
      </c>
      <c r="B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75" t="s">
        <v>48</v>
      </c>
      <c r="B3" s="84" t="s">
        <v>49</v>
      </c>
      <c r="C3" s="78" t="s">
        <v>50</v>
      </c>
      <c r="D3" s="79"/>
      <c r="E3" s="78" t="s">
        <v>51</v>
      </c>
      <c r="F3" s="90"/>
      <c r="G3" s="90"/>
      <c r="H3" s="90"/>
      <c r="I3" s="14"/>
      <c r="J3" s="87" t="s">
        <v>52</v>
      </c>
      <c r="K3" s="87" t="s">
        <v>53</v>
      </c>
    </row>
    <row r="4" spans="1:11" ht="17.25" customHeight="1">
      <c r="A4" s="76"/>
      <c r="B4" s="85"/>
      <c r="C4" s="80" t="s">
        <v>54</v>
      </c>
      <c r="D4" s="83" t="s">
        <v>55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ht="17.25" customHeight="1">
      <c r="A5" s="76"/>
      <c r="B5" s="85"/>
      <c r="C5" s="81"/>
      <c r="D5" s="83"/>
      <c r="E5" s="88"/>
      <c r="F5" s="88"/>
      <c r="G5" s="88"/>
      <c r="H5" s="88"/>
      <c r="I5" s="15" t="s">
        <v>60</v>
      </c>
      <c r="J5" s="88"/>
      <c r="K5" s="88"/>
    </row>
    <row r="6" spans="1:11" ht="17.25" customHeight="1">
      <c r="A6" s="77"/>
      <c r="B6" s="86"/>
      <c r="C6" s="82"/>
      <c r="D6" s="83"/>
      <c r="E6" s="89"/>
      <c r="F6" s="89"/>
      <c r="G6" s="89"/>
      <c r="H6" s="89"/>
      <c r="I6" s="16"/>
      <c r="J6" s="89"/>
      <c r="K6" s="89"/>
    </row>
    <row r="7" spans="1:11" ht="21.75" customHeight="1">
      <c r="A7" s="28">
        <v>1</v>
      </c>
      <c r="B7" s="22" t="s">
        <v>3</v>
      </c>
      <c r="C7" s="67">
        <v>36177</v>
      </c>
      <c r="D7" s="67">
        <v>55893</v>
      </c>
      <c r="E7" s="67">
        <v>2304988</v>
      </c>
      <c r="F7" s="67">
        <v>0</v>
      </c>
      <c r="G7" s="67">
        <v>933621</v>
      </c>
      <c r="H7" s="67">
        <v>636882</v>
      </c>
      <c r="I7" s="54">
        <f>SUM(E7:H7)</f>
        <v>3875491</v>
      </c>
      <c r="J7" s="55">
        <f>SUM(I7*1000/C7)</f>
        <v>107125.82580092324</v>
      </c>
      <c r="K7" s="55">
        <f>SUM(I7*1000/D7)</f>
        <v>69337.68092605514</v>
      </c>
    </row>
    <row r="8" spans="1:11" ht="21.75" customHeight="1">
      <c r="A8" s="29">
        <v>2</v>
      </c>
      <c r="B8" s="19" t="s">
        <v>4</v>
      </c>
      <c r="C8" s="68">
        <v>21605</v>
      </c>
      <c r="D8" s="68">
        <v>31604</v>
      </c>
      <c r="E8" s="68">
        <v>1347003</v>
      </c>
      <c r="F8" s="68">
        <v>0</v>
      </c>
      <c r="G8" s="68">
        <v>454172</v>
      </c>
      <c r="H8" s="68">
        <v>472153</v>
      </c>
      <c r="I8" s="54">
        <f aca="true" t="shared" si="0" ref="I8:I38">SUM(E8:H8)</f>
        <v>2273328</v>
      </c>
      <c r="J8" s="55">
        <f aca="true" t="shared" si="1" ref="J8:J38">SUM(I8*1000/C8)</f>
        <v>105222.30965054386</v>
      </c>
      <c r="K8" s="55">
        <f aca="true" t="shared" si="2" ref="K8:K38">SUM(I8*1000/D8)</f>
        <v>71931.65422098468</v>
      </c>
    </row>
    <row r="9" spans="1:11" ht="21.75" customHeight="1">
      <c r="A9" s="29">
        <v>3</v>
      </c>
      <c r="B9" s="19" t="s">
        <v>5</v>
      </c>
      <c r="C9" s="68">
        <v>20737</v>
      </c>
      <c r="D9" s="68">
        <v>31973</v>
      </c>
      <c r="E9" s="68">
        <v>1394298</v>
      </c>
      <c r="F9" s="68">
        <v>0</v>
      </c>
      <c r="G9" s="68">
        <v>531659</v>
      </c>
      <c r="H9" s="68">
        <v>395705</v>
      </c>
      <c r="I9" s="54">
        <f t="shared" si="0"/>
        <v>2321662</v>
      </c>
      <c r="J9" s="55">
        <f t="shared" si="1"/>
        <v>111957.46732892896</v>
      </c>
      <c r="K9" s="55">
        <f t="shared" si="2"/>
        <v>72613.2048916273</v>
      </c>
    </row>
    <row r="10" spans="1:11" ht="21.75" customHeight="1">
      <c r="A10" s="29">
        <v>4</v>
      </c>
      <c r="B10" s="19" t="s">
        <v>6</v>
      </c>
      <c r="C10" s="68">
        <v>21195</v>
      </c>
      <c r="D10" s="68">
        <v>34148</v>
      </c>
      <c r="E10" s="68">
        <v>1588677</v>
      </c>
      <c r="F10" s="68">
        <v>0</v>
      </c>
      <c r="G10" s="68">
        <v>462879</v>
      </c>
      <c r="H10" s="68">
        <v>307473</v>
      </c>
      <c r="I10" s="54">
        <f t="shared" si="0"/>
        <v>2359029</v>
      </c>
      <c r="J10" s="55">
        <f t="shared" si="1"/>
        <v>111301.20311394197</v>
      </c>
      <c r="K10" s="55">
        <f t="shared" si="2"/>
        <v>69082.4938502987</v>
      </c>
    </row>
    <row r="11" spans="1:11" ht="21.75" customHeight="1">
      <c r="A11" s="29">
        <v>5</v>
      </c>
      <c r="B11" s="19" t="s">
        <v>7</v>
      </c>
      <c r="C11" s="68">
        <v>10991</v>
      </c>
      <c r="D11" s="68">
        <v>17719</v>
      </c>
      <c r="E11" s="68">
        <v>686563</v>
      </c>
      <c r="F11" s="68">
        <v>115122</v>
      </c>
      <c r="G11" s="68">
        <v>270876</v>
      </c>
      <c r="H11" s="68">
        <v>148011</v>
      </c>
      <c r="I11" s="54">
        <f t="shared" si="0"/>
        <v>1220572</v>
      </c>
      <c r="J11" s="55">
        <f t="shared" si="1"/>
        <v>111051.95159676099</v>
      </c>
      <c r="K11" s="55">
        <f t="shared" si="2"/>
        <v>68884.92578587956</v>
      </c>
    </row>
    <row r="12" spans="1:11" ht="21.75" customHeight="1">
      <c r="A12" s="29">
        <v>6</v>
      </c>
      <c r="B12" s="19" t="s">
        <v>8</v>
      </c>
      <c r="C12" s="68">
        <v>7645</v>
      </c>
      <c r="D12" s="68">
        <v>12527</v>
      </c>
      <c r="E12" s="68">
        <v>451594</v>
      </c>
      <c r="F12" s="68">
        <v>90413</v>
      </c>
      <c r="G12" s="68">
        <v>158266</v>
      </c>
      <c r="H12" s="68">
        <v>100475</v>
      </c>
      <c r="I12" s="54">
        <f t="shared" si="0"/>
        <v>800748</v>
      </c>
      <c r="J12" s="55">
        <f t="shared" si="1"/>
        <v>104741.39960758666</v>
      </c>
      <c r="K12" s="55">
        <f t="shared" si="2"/>
        <v>63921.76897900535</v>
      </c>
    </row>
    <row r="13" spans="1:11" ht="21.75" customHeight="1">
      <c r="A13" s="29">
        <v>7</v>
      </c>
      <c r="B13" s="19" t="s">
        <v>32</v>
      </c>
      <c r="C13" s="68">
        <v>11313</v>
      </c>
      <c r="D13" s="68">
        <v>17773</v>
      </c>
      <c r="E13" s="68">
        <v>644902</v>
      </c>
      <c r="F13" s="68">
        <v>77182</v>
      </c>
      <c r="G13" s="68">
        <v>265209</v>
      </c>
      <c r="H13" s="68">
        <v>155886</v>
      </c>
      <c r="I13" s="54">
        <f t="shared" si="0"/>
        <v>1143179</v>
      </c>
      <c r="J13" s="55">
        <f t="shared" si="1"/>
        <v>101050.0309378591</v>
      </c>
      <c r="K13" s="55">
        <f t="shared" si="2"/>
        <v>64321.10504698138</v>
      </c>
    </row>
    <row r="14" spans="1:11" ht="21.75" customHeight="1">
      <c r="A14" s="29">
        <v>8</v>
      </c>
      <c r="B14" s="19" t="s">
        <v>9</v>
      </c>
      <c r="C14" s="68">
        <v>6353</v>
      </c>
      <c r="D14" s="68">
        <v>10557</v>
      </c>
      <c r="E14" s="68">
        <v>470116</v>
      </c>
      <c r="F14" s="68">
        <v>106837</v>
      </c>
      <c r="G14" s="68">
        <v>146383</v>
      </c>
      <c r="H14" s="68">
        <v>86969</v>
      </c>
      <c r="I14" s="54">
        <f t="shared" si="0"/>
        <v>810305</v>
      </c>
      <c r="J14" s="55">
        <f t="shared" si="1"/>
        <v>127546.82827010861</v>
      </c>
      <c r="K14" s="55">
        <f t="shared" si="2"/>
        <v>76755.23349436393</v>
      </c>
    </row>
    <row r="15" spans="1:11" ht="21.75" customHeight="1">
      <c r="A15" s="29">
        <v>9</v>
      </c>
      <c r="B15" s="19" t="s">
        <v>33</v>
      </c>
      <c r="C15" s="68">
        <v>9281</v>
      </c>
      <c r="D15" s="68">
        <v>15326</v>
      </c>
      <c r="E15" s="68">
        <v>637747</v>
      </c>
      <c r="F15" s="68">
        <v>0</v>
      </c>
      <c r="G15" s="68">
        <v>210689</v>
      </c>
      <c r="H15" s="68">
        <v>129148</v>
      </c>
      <c r="I15" s="54">
        <f t="shared" si="0"/>
        <v>977584</v>
      </c>
      <c r="J15" s="55">
        <f t="shared" si="1"/>
        <v>105331.75304385304</v>
      </c>
      <c r="K15" s="55">
        <f t="shared" si="2"/>
        <v>63785.984601331074</v>
      </c>
    </row>
    <row r="16" spans="1:11" ht="21.75" customHeight="1">
      <c r="A16" s="29">
        <v>10</v>
      </c>
      <c r="B16" s="19" t="s">
        <v>10</v>
      </c>
      <c r="C16" s="68">
        <v>7705</v>
      </c>
      <c r="D16" s="68">
        <v>12145</v>
      </c>
      <c r="E16" s="68">
        <v>427356</v>
      </c>
      <c r="F16" s="68">
        <v>83902</v>
      </c>
      <c r="G16" s="68">
        <v>119116</v>
      </c>
      <c r="H16" s="68">
        <v>98845</v>
      </c>
      <c r="I16" s="54">
        <f t="shared" si="0"/>
        <v>729219</v>
      </c>
      <c r="J16" s="55">
        <f t="shared" si="1"/>
        <v>94642.31018818948</v>
      </c>
      <c r="K16" s="55">
        <f t="shared" si="2"/>
        <v>60042.73363524084</v>
      </c>
    </row>
    <row r="17" spans="1:11" ht="21.75" customHeight="1">
      <c r="A17" s="29">
        <v>11</v>
      </c>
      <c r="B17" s="19" t="s">
        <v>11</v>
      </c>
      <c r="C17" s="68">
        <v>4153</v>
      </c>
      <c r="D17" s="68">
        <v>6241</v>
      </c>
      <c r="E17" s="68">
        <v>203889</v>
      </c>
      <c r="F17" s="68">
        <v>48971</v>
      </c>
      <c r="G17" s="68">
        <v>101899</v>
      </c>
      <c r="H17" s="68">
        <v>48558</v>
      </c>
      <c r="I17" s="54">
        <f t="shared" si="0"/>
        <v>403317</v>
      </c>
      <c r="J17" s="55">
        <f t="shared" si="1"/>
        <v>97114.61594028413</v>
      </c>
      <c r="K17" s="55">
        <f t="shared" si="2"/>
        <v>64623.77824066656</v>
      </c>
    </row>
    <row r="18" spans="1:11" ht="21.75" customHeight="1">
      <c r="A18" s="29">
        <v>12</v>
      </c>
      <c r="B18" s="19" t="s">
        <v>12</v>
      </c>
      <c r="C18" s="68">
        <v>6204</v>
      </c>
      <c r="D18" s="68">
        <v>9366</v>
      </c>
      <c r="E18" s="68">
        <v>342279</v>
      </c>
      <c r="F18" s="68">
        <v>74264</v>
      </c>
      <c r="G18" s="68">
        <v>132264</v>
      </c>
      <c r="H18" s="68">
        <v>69200</v>
      </c>
      <c r="I18" s="54">
        <f t="shared" si="0"/>
        <v>618007</v>
      </c>
      <c r="J18" s="55">
        <f t="shared" si="1"/>
        <v>99614.28110896196</v>
      </c>
      <c r="K18" s="55">
        <f t="shared" si="2"/>
        <v>65984.0913944053</v>
      </c>
    </row>
    <row r="19" spans="1:11" ht="21.75" customHeight="1">
      <c r="A19" s="29">
        <v>13</v>
      </c>
      <c r="B19" s="19" t="s">
        <v>13</v>
      </c>
      <c r="C19" s="68">
        <v>11444</v>
      </c>
      <c r="D19" s="68">
        <v>18262</v>
      </c>
      <c r="E19" s="68">
        <v>743223</v>
      </c>
      <c r="F19" s="68">
        <v>0</v>
      </c>
      <c r="G19" s="68">
        <v>310869</v>
      </c>
      <c r="H19" s="68">
        <v>176510</v>
      </c>
      <c r="I19" s="54">
        <f t="shared" si="0"/>
        <v>1230602</v>
      </c>
      <c r="J19" s="55">
        <f t="shared" si="1"/>
        <v>107532.5061167424</v>
      </c>
      <c r="K19" s="55">
        <f t="shared" si="2"/>
        <v>67385.93801336108</v>
      </c>
    </row>
    <row r="20" spans="1:11" ht="21.75" customHeight="1">
      <c r="A20" s="29">
        <v>14</v>
      </c>
      <c r="B20" s="19" t="s">
        <v>14</v>
      </c>
      <c r="C20" s="68">
        <v>16367</v>
      </c>
      <c r="D20" s="68">
        <v>24429</v>
      </c>
      <c r="E20" s="68">
        <v>1118345</v>
      </c>
      <c r="F20" s="68">
        <v>0</v>
      </c>
      <c r="G20" s="68">
        <v>382029</v>
      </c>
      <c r="H20" s="68">
        <v>210633</v>
      </c>
      <c r="I20" s="54">
        <f t="shared" si="0"/>
        <v>1711007</v>
      </c>
      <c r="J20" s="55">
        <f t="shared" si="1"/>
        <v>104540.05010081262</v>
      </c>
      <c r="K20" s="55">
        <f t="shared" si="2"/>
        <v>70039.9934504073</v>
      </c>
    </row>
    <row r="21" spans="1:11" ht="21.75" customHeight="1">
      <c r="A21" s="29">
        <v>15</v>
      </c>
      <c r="B21" s="19" t="s">
        <v>15</v>
      </c>
      <c r="C21" s="68">
        <v>11720</v>
      </c>
      <c r="D21" s="68">
        <v>18341</v>
      </c>
      <c r="E21" s="68">
        <v>802885</v>
      </c>
      <c r="F21" s="68">
        <v>107808</v>
      </c>
      <c r="G21" s="68">
        <v>226394</v>
      </c>
      <c r="H21" s="68">
        <v>163964</v>
      </c>
      <c r="I21" s="54">
        <f t="shared" si="0"/>
        <v>1301051</v>
      </c>
      <c r="J21" s="55">
        <f t="shared" si="1"/>
        <v>111011.17747440274</v>
      </c>
      <c r="K21" s="55">
        <f t="shared" si="2"/>
        <v>70936.75372117115</v>
      </c>
    </row>
    <row r="22" spans="1:11" ht="21.75" customHeight="1">
      <c r="A22" s="29">
        <v>16</v>
      </c>
      <c r="B22" s="19" t="s">
        <v>16</v>
      </c>
      <c r="C22" s="68">
        <v>28415</v>
      </c>
      <c r="D22" s="68">
        <v>43989</v>
      </c>
      <c r="E22" s="68">
        <v>2181766</v>
      </c>
      <c r="F22" s="68">
        <v>0</v>
      </c>
      <c r="G22" s="68">
        <v>721841</v>
      </c>
      <c r="H22" s="68">
        <v>395147</v>
      </c>
      <c r="I22" s="54">
        <f t="shared" si="0"/>
        <v>3298754</v>
      </c>
      <c r="J22" s="55">
        <f t="shared" si="1"/>
        <v>116091.99366531761</v>
      </c>
      <c r="K22" s="55">
        <f t="shared" si="2"/>
        <v>74990.4294255382</v>
      </c>
    </row>
    <row r="23" spans="1:11" ht="21.75" customHeight="1">
      <c r="A23" s="29">
        <v>17</v>
      </c>
      <c r="B23" s="19" t="s">
        <v>17</v>
      </c>
      <c r="C23" s="68">
        <v>18803</v>
      </c>
      <c r="D23" s="68">
        <v>29004</v>
      </c>
      <c r="E23" s="68">
        <v>1213895</v>
      </c>
      <c r="F23" s="68">
        <v>0</v>
      </c>
      <c r="G23" s="68">
        <v>387559</v>
      </c>
      <c r="H23" s="68">
        <v>266687</v>
      </c>
      <c r="I23" s="54">
        <f t="shared" si="0"/>
        <v>1868141</v>
      </c>
      <c r="J23" s="55">
        <f t="shared" si="1"/>
        <v>99353.34787002073</v>
      </c>
      <c r="K23" s="55">
        <f t="shared" si="2"/>
        <v>64409.77106605985</v>
      </c>
    </row>
    <row r="24" spans="1:11" ht="21.75" customHeight="1">
      <c r="A24" s="29">
        <v>18</v>
      </c>
      <c r="B24" s="19" t="s">
        <v>18</v>
      </c>
      <c r="C24" s="68">
        <v>10296</v>
      </c>
      <c r="D24" s="68">
        <v>16222</v>
      </c>
      <c r="E24" s="68">
        <v>703813</v>
      </c>
      <c r="F24" s="68">
        <v>0</v>
      </c>
      <c r="G24" s="68">
        <v>185876</v>
      </c>
      <c r="H24" s="68">
        <v>149578</v>
      </c>
      <c r="I24" s="54">
        <f t="shared" si="0"/>
        <v>1039267</v>
      </c>
      <c r="J24" s="55">
        <f t="shared" si="1"/>
        <v>100938.90831390831</v>
      </c>
      <c r="K24" s="55">
        <f t="shared" si="2"/>
        <v>64065.28171618789</v>
      </c>
    </row>
    <row r="25" spans="1:11" ht="21.75" customHeight="1">
      <c r="A25" s="29">
        <v>19</v>
      </c>
      <c r="B25" s="19" t="s">
        <v>19</v>
      </c>
      <c r="C25" s="68">
        <v>4436</v>
      </c>
      <c r="D25" s="68">
        <v>7333</v>
      </c>
      <c r="E25" s="68">
        <v>265230</v>
      </c>
      <c r="F25" s="68">
        <v>0</v>
      </c>
      <c r="G25" s="68">
        <v>123321</v>
      </c>
      <c r="H25" s="68">
        <v>75998</v>
      </c>
      <c r="I25" s="54">
        <f t="shared" si="0"/>
        <v>464549</v>
      </c>
      <c r="J25" s="55">
        <f t="shared" si="1"/>
        <v>104722.49774571686</v>
      </c>
      <c r="K25" s="55">
        <f t="shared" si="2"/>
        <v>63350.47047593072</v>
      </c>
    </row>
    <row r="26" spans="1:11" ht="21.75" customHeight="1">
      <c r="A26" s="29">
        <v>20</v>
      </c>
      <c r="B26" s="19" t="s">
        <v>20</v>
      </c>
      <c r="C26" s="68">
        <v>7749</v>
      </c>
      <c r="D26" s="68">
        <v>12306</v>
      </c>
      <c r="E26" s="68">
        <v>629583</v>
      </c>
      <c r="F26" s="68">
        <v>0</v>
      </c>
      <c r="G26" s="68">
        <v>232385</v>
      </c>
      <c r="H26" s="68">
        <v>124250</v>
      </c>
      <c r="I26" s="54">
        <f t="shared" si="0"/>
        <v>986218</v>
      </c>
      <c r="J26" s="55">
        <f t="shared" si="1"/>
        <v>127270.35746547942</v>
      </c>
      <c r="K26" s="55">
        <f t="shared" si="2"/>
        <v>80141.23191938891</v>
      </c>
    </row>
    <row r="27" spans="1:11" ht="21.75" customHeight="1">
      <c r="A27" s="29">
        <v>21</v>
      </c>
      <c r="B27" s="19" t="s">
        <v>34</v>
      </c>
      <c r="C27" s="68">
        <v>6695</v>
      </c>
      <c r="D27" s="68">
        <v>10601</v>
      </c>
      <c r="E27" s="68">
        <v>350417</v>
      </c>
      <c r="F27" s="68">
        <v>57898</v>
      </c>
      <c r="G27" s="68">
        <v>116007</v>
      </c>
      <c r="H27" s="68">
        <v>80357</v>
      </c>
      <c r="I27" s="54">
        <f t="shared" si="0"/>
        <v>604679</v>
      </c>
      <c r="J27" s="55">
        <f t="shared" si="1"/>
        <v>90317.99850634803</v>
      </c>
      <c r="K27" s="55">
        <f t="shared" si="2"/>
        <v>57039.80756532402</v>
      </c>
    </row>
    <row r="28" spans="1:11" ht="21.75" customHeight="1">
      <c r="A28" s="29">
        <v>22</v>
      </c>
      <c r="B28" s="17" t="s">
        <v>35</v>
      </c>
      <c r="C28" s="68">
        <v>7693</v>
      </c>
      <c r="D28" s="68">
        <v>12335</v>
      </c>
      <c r="E28" s="68">
        <v>457238</v>
      </c>
      <c r="F28" s="68">
        <v>0</v>
      </c>
      <c r="G28" s="68">
        <v>243637</v>
      </c>
      <c r="H28" s="68">
        <v>118745</v>
      </c>
      <c r="I28" s="54">
        <f t="shared" si="0"/>
        <v>819620</v>
      </c>
      <c r="J28" s="55">
        <f t="shared" si="1"/>
        <v>106541.0113089822</v>
      </c>
      <c r="K28" s="55">
        <f t="shared" si="2"/>
        <v>66446.69639237941</v>
      </c>
    </row>
    <row r="29" spans="1:11" ht="21.75" customHeight="1">
      <c r="A29" s="29">
        <v>23</v>
      </c>
      <c r="B29" s="17" t="s">
        <v>36</v>
      </c>
      <c r="C29" s="68">
        <v>15354</v>
      </c>
      <c r="D29" s="68">
        <v>25089</v>
      </c>
      <c r="E29" s="68">
        <v>1102777</v>
      </c>
      <c r="F29" s="68">
        <v>0</v>
      </c>
      <c r="G29" s="68">
        <v>409807</v>
      </c>
      <c r="H29" s="68">
        <v>233625</v>
      </c>
      <c r="I29" s="54">
        <f t="shared" si="0"/>
        <v>1746209</v>
      </c>
      <c r="J29" s="55">
        <f t="shared" si="1"/>
        <v>113729.90751595676</v>
      </c>
      <c r="K29" s="55">
        <f t="shared" si="2"/>
        <v>69600.58192833513</v>
      </c>
    </row>
    <row r="30" spans="1:11" ht="21.75" customHeight="1">
      <c r="A30" s="29">
        <v>24</v>
      </c>
      <c r="B30" s="17" t="s">
        <v>37</v>
      </c>
      <c r="C30" s="68">
        <v>8690</v>
      </c>
      <c r="D30" s="68">
        <v>15065</v>
      </c>
      <c r="E30" s="68">
        <v>597798</v>
      </c>
      <c r="F30" s="68">
        <v>97671</v>
      </c>
      <c r="G30" s="68">
        <v>287215</v>
      </c>
      <c r="H30" s="68">
        <v>110536</v>
      </c>
      <c r="I30" s="54">
        <f t="shared" si="0"/>
        <v>1093220</v>
      </c>
      <c r="J30" s="55">
        <f t="shared" si="1"/>
        <v>125802.07134637515</v>
      </c>
      <c r="K30" s="55">
        <f t="shared" si="2"/>
        <v>72566.87686691005</v>
      </c>
    </row>
    <row r="31" spans="1:11" ht="21.75" customHeight="1">
      <c r="A31" s="29">
        <v>25</v>
      </c>
      <c r="B31" s="17" t="s">
        <v>38</v>
      </c>
      <c r="C31" s="74">
        <v>6771</v>
      </c>
      <c r="D31" s="68">
        <v>11165</v>
      </c>
      <c r="E31" s="68">
        <v>401862</v>
      </c>
      <c r="F31" s="68">
        <v>86156</v>
      </c>
      <c r="G31" s="68">
        <v>129354</v>
      </c>
      <c r="H31" s="68">
        <v>91942</v>
      </c>
      <c r="I31" s="54">
        <f t="shared" si="0"/>
        <v>709314</v>
      </c>
      <c r="J31" s="55">
        <f t="shared" si="1"/>
        <v>104757.64288879043</v>
      </c>
      <c r="K31" s="55">
        <f t="shared" si="2"/>
        <v>63530.13882669055</v>
      </c>
    </row>
    <row r="32" spans="1:11" ht="21.75" customHeight="1">
      <c r="A32" s="29">
        <v>26</v>
      </c>
      <c r="B32" s="17" t="s">
        <v>39</v>
      </c>
      <c r="C32" s="74">
        <v>6078</v>
      </c>
      <c r="D32" s="68">
        <v>9851</v>
      </c>
      <c r="E32" s="68">
        <v>355961</v>
      </c>
      <c r="F32" s="68">
        <v>55223</v>
      </c>
      <c r="G32" s="68">
        <v>160322</v>
      </c>
      <c r="H32" s="68">
        <v>83260</v>
      </c>
      <c r="I32" s="54">
        <f t="shared" si="0"/>
        <v>654766</v>
      </c>
      <c r="J32" s="55">
        <f t="shared" si="1"/>
        <v>107727.21289897992</v>
      </c>
      <c r="K32" s="55">
        <f t="shared" si="2"/>
        <v>66466.95766927216</v>
      </c>
    </row>
    <row r="33" spans="1:11" ht="21.75" customHeight="1">
      <c r="A33" s="29">
        <v>27</v>
      </c>
      <c r="B33" s="18" t="s">
        <v>40</v>
      </c>
      <c r="C33" s="74">
        <v>6428</v>
      </c>
      <c r="D33" s="68">
        <v>10794</v>
      </c>
      <c r="E33" s="68">
        <v>390354</v>
      </c>
      <c r="F33" s="68">
        <v>53660</v>
      </c>
      <c r="G33" s="68">
        <v>145395</v>
      </c>
      <c r="H33" s="68">
        <v>92366</v>
      </c>
      <c r="I33" s="54">
        <f t="shared" si="0"/>
        <v>681775</v>
      </c>
      <c r="J33" s="55">
        <f t="shared" si="1"/>
        <v>106063.31673926572</v>
      </c>
      <c r="K33" s="55">
        <f t="shared" si="2"/>
        <v>63162.40503983694</v>
      </c>
    </row>
    <row r="34" spans="1:11" ht="21.75" customHeight="1">
      <c r="A34" s="29">
        <v>28</v>
      </c>
      <c r="B34" s="17" t="s">
        <v>41</v>
      </c>
      <c r="C34" s="74">
        <v>13418</v>
      </c>
      <c r="D34" s="68">
        <v>21741</v>
      </c>
      <c r="E34" s="68">
        <v>945518</v>
      </c>
      <c r="F34" s="68">
        <v>0</v>
      </c>
      <c r="G34" s="68">
        <v>349573</v>
      </c>
      <c r="H34" s="68">
        <v>227211</v>
      </c>
      <c r="I34" s="54">
        <f t="shared" si="0"/>
        <v>1522302</v>
      </c>
      <c r="J34" s="55">
        <f t="shared" si="1"/>
        <v>113452.22834997764</v>
      </c>
      <c r="K34" s="55">
        <f t="shared" si="2"/>
        <v>70019.87029115496</v>
      </c>
    </row>
    <row r="35" spans="1:11" ht="21.75" customHeight="1">
      <c r="A35" s="29">
        <v>29</v>
      </c>
      <c r="B35" s="17" t="s">
        <v>42</v>
      </c>
      <c r="C35" s="74">
        <v>6044</v>
      </c>
      <c r="D35" s="68">
        <v>10621</v>
      </c>
      <c r="E35" s="68">
        <v>471532</v>
      </c>
      <c r="F35" s="68">
        <v>0</v>
      </c>
      <c r="G35" s="68">
        <v>193618</v>
      </c>
      <c r="H35" s="68">
        <v>110198</v>
      </c>
      <c r="I35" s="54">
        <f t="shared" si="0"/>
        <v>775348</v>
      </c>
      <c r="J35" s="55">
        <f t="shared" si="1"/>
        <v>128283.9179351423</v>
      </c>
      <c r="K35" s="55">
        <f t="shared" si="2"/>
        <v>73001.41229639393</v>
      </c>
    </row>
    <row r="36" spans="1:11" ht="21.75" customHeight="1">
      <c r="A36" s="29">
        <v>30</v>
      </c>
      <c r="B36" s="17" t="s">
        <v>43</v>
      </c>
      <c r="C36" s="74">
        <v>10670</v>
      </c>
      <c r="D36" s="68">
        <v>18397</v>
      </c>
      <c r="E36" s="68">
        <v>804503</v>
      </c>
      <c r="F36" s="68">
        <v>0</v>
      </c>
      <c r="G36" s="68">
        <v>290223</v>
      </c>
      <c r="H36" s="68">
        <v>146302</v>
      </c>
      <c r="I36" s="54">
        <f t="shared" si="0"/>
        <v>1241028</v>
      </c>
      <c r="J36" s="55">
        <f t="shared" si="1"/>
        <v>116310.02811621368</v>
      </c>
      <c r="K36" s="55">
        <f t="shared" si="2"/>
        <v>67458.17252812958</v>
      </c>
    </row>
    <row r="37" spans="1:11" ht="21.75" customHeight="1">
      <c r="A37" s="29">
        <v>31</v>
      </c>
      <c r="B37" s="19" t="s">
        <v>44</v>
      </c>
      <c r="C37" s="68">
        <v>6484</v>
      </c>
      <c r="D37" s="68">
        <v>10279</v>
      </c>
      <c r="E37" s="68">
        <v>480614</v>
      </c>
      <c r="F37" s="68">
        <v>0</v>
      </c>
      <c r="G37" s="68">
        <v>143729</v>
      </c>
      <c r="H37" s="68">
        <v>87367</v>
      </c>
      <c r="I37" s="54">
        <f t="shared" si="0"/>
        <v>711710</v>
      </c>
      <c r="J37" s="55">
        <f t="shared" si="1"/>
        <v>109764.0345465762</v>
      </c>
      <c r="K37" s="55">
        <f t="shared" si="2"/>
        <v>69239.22560560366</v>
      </c>
    </row>
    <row r="38" spans="1:11" ht="21.75" customHeight="1">
      <c r="A38" s="30">
        <v>32</v>
      </c>
      <c r="B38" s="23" t="s">
        <v>45</v>
      </c>
      <c r="C38" s="69">
        <v>7593</v>
      </c>
      <c r="D38" s="69">
        <v>12447</v>
      </c>
      <c r="E38" s="69">
        <v>463309</v>
      </c>
      <c r="F38" s="69">
        <v>0</v>
      </c>
      <c r="G38" s="69">
        <v>202560</v>
      </c>
      <c r="H38" s="69">
        <v>109667</v>
      </c>
      <c r="I38" s="54">
        <f t="shared" si="0"/>
        <v>775536</v>
      </c>
      <c r="J38" s="55">
        <f t="shared" si="1"/>
        <v>102138.28526274199</v>
      </c>
      <c r="K38" s="55">
        <f t="shared" si="2"/>
        <v>62307.06194263678</v>
      </c>
    </row>
    <row r="39" spans="1:11" s="20" customFormat="1" ht="21.75" customHeight="1">
      <c r="A39" s="37"/>
      <c r="B39" s="38" t="s">
        <v>47</v>
      </c>
      <c r="C39" s="70">
        <f aca="true" t="shared" si="3" ref="C39:H39">SUM(C7:C38)</f>
        <v>374507</v>
      </c>
      <c r="D39" s="70">
        <f t="shared" si="3"/>
        <v>593543</v>
      </c>
      <c r="E39" s="70">
        <f t="shared" si="3"/>
        <v>24980035</v>
      </c>
      <c r="F39" s="70">
        <f t="shared" si="3"/>
        <v>1055107</v>
      </c>
      <c r="G39" s="70">
        <f t="shared" si="3"/>
        <v>9028747</v>
      </c>
      <c r="H39" s="70">
        <f t="shared" si="3"/>
        <v>5703648</v>
      </c>
      <c r="I39" s="58">
        <f>SUM(E39:H39)</f>
        <v>40767537</v>
      </c>
      <c r="J39" s="58">
        <f>SUM(I39*1000/C39)</f>
        <v>108856.54206730449</v>
      </c>
      <c r="K39" s="58">
        <f>SUM(I39*1000/D39)</f>
        <v>68685.06072854031</v>
      </c>
    </row>
    <row r="40" spans="1:11" ht="21.75" customHeight="1">
      <c r="A40" s="31">
        <v>33</v>
      </c>
      <c r="B40" s="24" t="s">
        <v>21</v>
      </c>
      <c r="C40" s="71">
        <v>5224</v>
      </c>
      <c r="D40" s="71">
        <v>8748</v>
      </c>
      <c r="E40" s="71">
        <v>347856</v>
      </c>
      <c r="F40" s="71">
        <v>49696</v>
      </c>
      <c r="G40" s="71">
        <v>142656</v>
      </c>
      <c r="H40" s="71">
        <v>64451</v>
      </c>
      <c r="I40" s="56">
        <f>SUM(E40:H40)</f>
        <v>604659</v>
      </c>
      <c r="J40" s="58">
        <f aca="true" t="shared" si="4" ref="J40:J51">SUM(I40*1000/C40)</f>
        <v>115746.36294027565</v>
      </c>
      <c r="K40" s="58">
        <f aca="true" t="shared" si="5" ref="K40:K51">SUM(I40*1000/D40)</f>
        <v>69119.68449931413</v>
      </c>
    </row>
    <row r="41" spans="1:11" ht="21.75" customHeight="1">
      <c r="A41" s="29">
        <v>34</v>
      </c>
      <c r="B41" s="19" t="s">
        <v>22</v>
      </c>
      <c r="C41" s="68">
        <v>2825</v>
      </c>
      <c r="D41" s="68">
        <v>4559</v>
      </c>
      <c r="E41" s="68">
        <v>135504</v>
      </c>
      <c r="F41" s="68">
        <v>19557</v>
      </c>
      <c r="G41" s="68">
        <v>58479</v>
      </c>
      <c r="H41" s="68">
        <v>37932</v>
      </c>
      <c r="I41" s="56">
        <f aca="true" t="shared" si="6" ref="I41:I51">SUM(E41:H41)</f>
        <v>251472</v>
      </c>
      <c r="J41" s="58">
        <f t="shared" si="4"/>
        <v>89016.63716814159</v>
      </c>
      <c r="K41" s="58">
        <f t="shared" si="5"/>
        <v>55159.46479491117</v>
      </c>
    </row>
    <row r="42" spans="1:11" ht="21.75" customHeight="1">
      <c r="A42" s="29">
        <v>35</v>
      </c>
      <c r="B42" s="19" t="s">
        <v>46</v>
      </c>
      <c r="C42" s="68">
        <v>3154</v>
      </c>
      <c r="D42" s="68">
        <v>5051</v>
      </c>
      <c r="E42" s="68">
        <v>184702</v>
      </c>
      <c r="F42" s="68">
        <v>0</v>
      </c>
      <c r="G42" s="68">
        <v>77049</v>
      </c>
      <c r="H42" s="68">
        <v>44433</v>
      </c>
      <c r="I42" s="56">
        <f t="shared" si="6"/>
        <v>306184</v>
      </c>
      <c r="J42" s="58">
        <f t="shared" si="4"/>
        <v>97077.99619530754</v>
      </c>
      <c r="K42" s="58">
        <f t="shared" si="5"/>
        <v>60618.49138784399</v>
      </c>
    </row>
    <row r="43" spans="1:11" ht="21.75" customHeight="1">
      <c r="A43" s="29">
        <v>36</v>
      </c>
      <c r="B43" s="19" t="s">
        <v>23</v>
      </c>
      <c r="C43" s="68">
        <v>4117</v>
      </c>
      <c r="D43" s="68">
        <v>6351</v>
      </c>
      <c r="E43" s="68">
        <v>300169</v>
      </c>
      <c r="F43" s="68">
        <v>0</v>
      </c>
      <c r="G43" s="68">
        <v>105181</v>
      </c>
      <c r="H43" s="68">
        <v>65439</v>
      </c>
      <c r="I43" s="56">
        <f t="shared" si="6"/>
        <v>470789</v>
      </c>
      <c r="J43" s="58">
        <f t="shared" si="4"/>
        <v>114352.44109788681</v>
      </c>
      <c r="K43" s="58">
        <f t="shared" si="5"/>
        <v>74128.326247835</v>
      </c>
    </row>
    <row r="44" spans="1:11" ht="21.75" customHeight="1">
      <c r="A44" s="29">
        <v>37</v>
      </c>
      <c r="B44" s="19" t="s">
        <v>24</v>
      </c>
      <c r="C44" s="68">
        <v>3091</v>
      </c>
      <c r="D44" s="68">
        <v>4866</v>
      </c>
      <c r="E44" s="68">
        <v>157109</v>
      </c>
      <c r="F44" s="68">
        <v>27608</v>
      </c>
      <c r="G44" s="68">
        <v>62204</v>
      </c>
      <c r="H44" s="68">
        <v>36475</v>
      </c>
      <c r="I44" s="56">
        <f t="shared" si="6"/>
        <v>283396</v>
      </c>
      <c r="J44" s="58">
        <f t="shared" si="4"/>
        <v>91684.24458104174</v>
      </c>
      <c r="K44" s="58">
        <f t="shared" si="5"/>
        <v>58240.032881216604</v>
      </c>
    </row>
    <row r="45" spans="1:11" ht="21.75" customHeight="1">
      <c r="A45" s="29">
        <v>38</v>
      </c>
      <c r="B45" s="19" t="s">
        <v>25</v>
      </c>
      <c r="C45" s="68">
        <v>2389</v>
      </c>
      <c r="D45" s="68">
        <v>3705</v>
      </c>
      <c r="E45" s="68">
        <v>181348</v>
      </c>
      <c r="F45" s="68">
        <v>0</v>
      </c>
      <c r="G45" s="68">
        <v>68185</v>
      </c>
      <c r="H45" s="68">
        <v>35529</v>
      </c>
      <c r="I45" s="56">
        <f t="shared" si="6"/>
        <v>285062</v>
      </c>
      <c r="J45" s="58">
        <f t="shared" si="4"/>
        <v>119322.7291753872</v>
      </c>
      <c r="K45" s="58">
        <f t="shared" si="5"/>
        <v>76939.81106612686</v>
      </c>
    </row>
    <row r="46" spans="1:11" ht="21.75" customHeight="1">
      <c r="A46" s="29">
        <v>39</v>
      </c>
      <c r="B46" s="19" t="s">
        <v>26</v>
      </c>
      <c r="C46" s="68">
        <v>6764</v>
      </c>
      <c r="D46" s="68">
        <v>10731</v>
      </c>
      <c r="E46" s="68">
        <v>429830</v>
      </c>
      <c r="F46" s="68">
        <v>0</v>
      </c>
      <c r="G46" s="68">
        <v>178720</v>
      </c>
      <c r="H46" s="68">
        <v>103917</v>
      </c>
      <c r="I46" s="56">
        <f t="shared" si="6"/>
        <v>712467</v>
      </c>
      <c r="J46" s="58">
        <f t="shared" si="4"/>
        <v>105332.19988172679</v>
      </c>
      <c r="K46" s="58">
        <f t="shared" si="5"/>
        <v>66393.34637964774</v>
      </c>
    </row>
    <row r="47" spans="1:11" ht="21.75" customHeight="1">
      <c r="A47" s="29">
        <v>40</v>
      </c>
      <c r="B47" s="19" t="s">
        <v>27</v>
      </c>
      <c r="C47" s="68">
        <v>1407</v>
      </c>
      <c r="D47" s="68">
        <v>2346</v>
      </c>
      <c r="E47" s="68">
        <v>98463</v>
      </c>
      <c r="F47" s="68">
        <v>30721</v>
      </c>
      <c r="G47" s="68">
        <v>43966</v>
      </c>
      <c r="H47" s="68">
        <v>20661</v>
      </c>
      <c r="I47" s="56">
        <f t="shared" si="6"/>
        <v>193811</v>
      </c>
      <c r="J47" s="58">
        <f t="shared" si="4"/>
        <v>137747.69012082444</v>
      </c>
      <c r="K47" s="58">
        <f t="shared" si="5"/>
        <v>82613.38448422847</v>
      </c>
    </row>
    <row r="48" spans="1:11" ht="21.75" customHeight="1">
      <c r="A48" s="29">
        <v>41</v>
      </c>
      <c r="B48" s="19" t="s">
        <v>28</v>
      </c>
      <c r="C48" s="68">
        <v>3965</v>
      </c>
      <c r="D48" s="68">
        <v>7018</v>
      </c>
      <c r="E48" s="68">
        <v>352886</v>
      </c>
      <c r="F48" s="68">
        <v>48441</v>
      </c>
      <c r="G48" s="68">
        <v>113368</v>
      </c>
      <c r="H48" s="68">
        <v>55950</v>
      </c>
      <c r="I48" s="56">
        <f t="shared" si="6"/>
        <v>570645</v>
      </c>
      <c r="J48" s="58">
        <f t="shared" si="4"/>
        <v>143920.55485498108</v>
      </c>
      <c r="K48" s="58">
        <f t="shared" si="5"/>
        <v>81311.62724422912</v>
      </c>
    </row>
    <row r="49" spans="1:11" ht="21.75" customHeight="1">
      <c r="A49" s="29">
        <v>42</v>
      </c>
      <c r="B49" s="19" t="s">
        <v>29</v>
      </c>
      <c r="C49" s="68">
        <v>1321</v>
      </c>
      <c r="D49" s="68">
        <v>2176</v>
      </c>
      <c r="E49" s="68">
        <v>98587</v>
      </c>
      <c r="F49" s="68">
        <v>23467</v>
      </c>
      <c r="G49" s="68">
        <v>32654</v>
      </c>
      <c r="H49" s="68">
        <v>18420</v>
      </c>
      <c r="I49" s="56">
        <f t="shared" si="6"/>
        <v>173128</v>
      </c>
      <c r="J49" s="58">
        <f t="shared" si="4"/>
        <v>131058.28917486752</v>
      </c>
      <c r="K49" s="58">
        <f t="shared" si="5"/>
        <v>79562.5</v>
      </c>
    </row>
    <row r="50" spans="1:11" ht="21.75" customHeight="1">
      <c r="A50" s="29">
        <v>43</v>
      </c>
      <c r="B50" s="19" t="s">
        <v>30</v>
      </c>
      <c r="C50" s="68">
        <v>3812</v>
      </c>
      <c r="D50" s="68">
        <v>6721</v>
      </c>
      <c r="E50" s="68">
        <v>306365</v>
      </c>
      <c r="F50" s="68">
        <v>57261</v>
      </c>
      <c r="G50" s="68">
        <v>101373</v>
      </c>
      <c r="H50" s="68">
        <v>53587</v>
      </c>
      <c r="I50" s="56">
        <f t="shared" si="6"/>
        <v>518586</v>
      </c>
      <c r="J50" s="58">
        <f t="shared" si="4"/>
        <v>136040.39874081846</v>
      </c>
      <c r="K50" s="58">
        <f t="shared" si="5"/>
        <v>77159.05371224521</v>
      </c>
    </row>
    <row r="51" spans="1:11" ht="21.75" customHeight="1">
      <c r="A51" s="30">
        <v>44</v>
      </c>
      <c r="B51" s="23" t="s">
        <v>31</v>
      </c>
      <c r="C51" s="69">
        <v>3044</v>
      </c>
      <c r="D51" s="69">
        <v>4748</v>
      </c>
      <c r="E51" s="69">
        <v>171259</v>
      </c>
      <c r="F51" s="69">
        <v>0</v>
      </c>
      <c r="G51" s="69">
        <v>73822</v>
      </c>
      <c r="H51" s="69">
        <v>43611</v>
      </c>
      <c r="I51" s="56">
        <f t="shared" si="6"/>
        <v>288692</v>
      </c>
      <c r="J51" s="58">
        <f t="shared" si="4"/>
        <v>94839.68462549277</v>
      </c>
      <c r="K51" s="58">
        <f t="shared" si="5"/>
        <v>60802.86436394271</v>
      </c>
    </row>
    <row r="52" spans="1:11" s="20" customFormat="1" ht="21.75" customHeight="1">
      <c r="A52" s="37"/>
      <c r="B52" s="39" t="s">
        <v>1</v>
      </c>
      <c r="C52" s="70">
        <f aca="true" t="shared" si="7" ref="C52:H52">SUM(C40:C51)</f>
        <v>41113</v>
      </c>
      <c r="D52" s="70">
        <f t="shared" si="7"/>
        <v>67020</v>
      </c>
      <c r="E52" s="70">
        <f t="shared" si="7"/>
        <v>2764078</v>
      </c>
      <c r="F52" s="70">
        <f t="shared" si="7"/>
        <v>256751</v>
      </c>
      <c r="G52" s="70">
        <f t="shared" si="7"/>
        <v>1057657</v>
      </c>
      <c r="H52" s="70">
        <f t="shared" si="7"/>
        <v>580405</v>
      </c>
      <c r="I52" s="58">
        <f>SUM(E52:H52)</f>
        <v>4658891</v>
      </c>
      <c r="J52" s="58">
        <f>SUM(I52*1000/C52)</f>
        <v>113319.16911925668</v>
      </c>
      <c r="K52" s="58">
        <f>SUM(I52*1000/D52)</f>
        <v>69514.93584004775</v>
      </c>
    </row>
    <row r="53" spans="1:11" s="20" customFormat="1" ht="21.75" customHeight="1">
      <c r="A53" s="40"/>
      <c r="B53" s="41" t="s">
        <v>61</v>
      </c>
      <c r="C53" s="73">
        <f aca="true" t="shared" si="8" ref="C53:H53">SUM(C52,C39)</f>
        <v>415620</v>
      </c>
      <c r="D53" s="73">
        <f t="shared" si="8"/>
        <v>660563</v>
      </c>
      <c r="E53" s="73">
        <f t="shared" si="8"/>
        <v>27744113</v>
      </c>
      <c r="F53" s="73">
        <f t="shared" si="8"/>
        <v>1311858</v>
      </c>
      <c r="G53" s="73">
        <f t="shared" si="8"/>
        <v>10086404</v>
      </c>
      <c r="H53" s="73">
        <f t="shared" si="8"/>
        <v>6284053</v>
      </c>
      <c r="I53" s="59">
        <f>SUM(E53:H53)</f>
        <v>45426428</v>
      </c>
      <c r="J53" s="59">
        <f>SUM(I53*1000/C53)</f>
        <v>109297.98373514268</v>
      </c>
      <c r="K53" s="59">
        <f>SUM(I53*1000/D53)</f>
        <v>68769.25895031965</v>
      </c>
    </row>
    <row r="54" ht="13.5">
      <c r="D54" s="5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</sheetData>
  <sheetProtection/>
  <mergeCells count="12"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  <mergeCell ref="J3:J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L1" sqref="L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62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5" t="s">
        <v>48</v>
      </c>
      <c r="B3" s="84" t="s">
        <v>49</v>
      </c>
      <c r="C3" s="78" t="s">
        <v>50</v>
      </c>
      <c r="D3" s="79"/>
      <c r="E3" s="78" t="s">
        <v>51</v>
      </c>
      <c r="F3" s="90"/>
      <c r="G3" s="90"/>
      <c r="H3" s="90"/>
      <c r="I3" s="14"/>
      <c r="J3" s="87" t="s">
        <v>52</v>
      </c>
      <c r="K3" s="87" t="s">
        <v>53</v>
      </c>
    </row>
    <row r="4" spans="1:11" ht="17.25" customHeight="1">
      <c r="A4" s="76"/>
      <c r="B4" s="85"/>
      <c r="C4" s="80" t="s">
        <v>54</v>
      </c>
      <c r="D4" s="83" t="s">
        <v>55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ht="17.25" customHeight="1">
      <c r="A5" s="76"/>
      <c r="B5" s="85"/>
      <c r="C5" s="81"/>
      <c r="D5" s="83"/>
      <c r="E5" s="88"/>
      <c r="F5" s="88"/>
      <c r="G5" s="88"/>
      <c r="H5" s="88"/>
      <c r="I5" s="15" t="s">
        <v>60</v>
      </c>
      <c r="J5" s="88"/>
      <c r="K5" s="88"/>
    </row>
    <row r="6" spans="1:11" ht="17.25" customHeight="1">
      <c r="A6" s="77"/>
      <c r="B6" s="86"/>
      <c r="C6" s="82"/>
      <c r="D6" s="83"/>
      <c r="E6" s="89"/>
      <c r="F6" s="89"/>
      <c r="G6" s="89"/>
      <c r="H6" s="89"/>
      <c r="I6" s="16"/>
      <c r="J6" s="89"/>
      <c r="K6" s="89"/>
    </row>
    <row r="7" spans="1:11" ht="21.75" customHeight="1">
      <c r="A7" s="28">
        <v>1</v>
      </c>
      <c r="B7" s="22" t="s">
        <v>3</v>
      </c>
      <c r="C7" s="67">
        <v>36177</v>
      </c>
      <c r="D7" s="67">
        <v>55893</v>
      </c>
      <c r="E7" s="67">
        <v>748225</v>
      </c>
      <c r="F7" s="67">
        <v>0</v>
      </c>
      <c r="G7" s="67">
        <v>284145</v>
      </c>
      <c r="H7" s="67">
        <v>220459</v>
      </c>
      <c r="I7" s="55">
        <f>SUM(E7:H7)</f>
        <v>1252829</v>
      </c>
      <c r="J7" s="55">
        <f>SUM(I7*1000/C7)</f>
        <v>34630.53874008348</v>
      </c>
      <c r="K7" s="58">
        <f aca="true" t="shared" si="0" ref="K7:K34">SUM(I7*1000/D7)</f>
        <v>22414.774658722916</v>
      </c>
    </row>
    <row r="8" spans="1:11" ht="21.75" customHeight="1">
      <c r="A8" s="29">
        <v>2</v>
      </c>
      <c r="B8" s="19" t="s">
        <v>4</v>
      </c>
      <c r="C8" s="68">
        <v>21605</v>
      </c>
      <c r="D8" s="68">
        <v>31604</v>
      </c>
      <c r="E8" s="68">
        <v>422350</v>
      </c>
      <c r="F8" s="68">
        <v>0</v>
      </c>
      <c r="G8" s="68">
        <v>141791</v>
      </c>
      <c r="H8" s="68">
        <v>149840</v>
      </c>
      <c r="I8" s="55">
        <f aca="true" t="shared" si="1" ref="I8:I38">SUM(E8:H8)</f>
        <v>713981</v>
      </c>
      <c r="J8" s="55">
        <f aca="true" t="shared" si="2" ref="J8:J38">SUM(I8*1000/C8)</f>
        <v>33047.02615135385</v>
      </c>
      <c r="K8" s="58">
        <f t="shared" si="0"/>
        <v>22591.475762561702</v>
      </c>
    </row>
    <row r="9" spans="1:11" ht="21.75" customHeight="1">
      <c r="A9" s="29">
        <v>3</v>
      </c>
      <c r="B9" s="19" t="s">
        <v>5</v>
      </c>
      <c r="C9" s="68">
        <v>20737</v>
      </c>
      <c r="D9" s="68">
        <v>31973</v>
      </c>
      <c r="E9" s="68">
        <v>448119</v>
      </c>
      <c r="F9" s="68">
        <v>0</v>
      </c>
      <c r="G9" s="68">
        <v>177221</v>
      </c>
      <c r="H9" s="68">
        <v>132833</v>
      </c>
      <c r="I9" s="55">
        <f t="shared" si="1"/>
        <v>758173</v>
      </c>
      <c r="J9" s="55">
        <f t="shared" si="2"/>
        <v>36561.363745961324</v>
      </c>
      <c r="K9" s="58">
        <f t="shared" si="0"/>
        <v>23712.914021205394</v>
      </c>
    </row>
    <row r="10" spans="1:11" ht="21.75" customHeight="1">
      <c r="A10" s="29">
        <v>4</v>
      </c>
      <c r="B10" s="19" t="s">
        <v>6</v>
      </c>
      <c r="C10" s="68">
        <v>21195</v>
      </c>
      <c r="D10" s="68">
        <v>34148</v>
      </c>
      <c r="E10" s="68">
        <v>439992</v>
      </c>
      <c r="F10" s="68">
        <v>0</v>
      </c>
      <c r="G10" s="68">
        <v>129000</v>
      </c>
      <c r="H10" s="68">
        <v>83062</v>
      </c>
      <c r="I10" s="55">
        <f t="shared" si="1"/>
        <v>652054</v>
      </c>
      <c r="J10" s="55">
        <f t="shared" si="2"/>
        <v>30764.519933946685</v>
      </c>
      <c r="K10" s="58">
        <f t="shared" si="0"/>
        <v>19094.939674358673</v>
      </c>
    </row>
    <row r="11" spans="1:11" ht="21.75" customHeight="1">
      <c r="A11" s="29">
        <v>5</v>
      </c>
      <c r="B11" s="19" t="s">
        <v>7</v>
      </c>
      <c r="C11" s="68">
        <v>10991</v>
      </c>
      <c r="D11" s="68">
        <v>17719</v>
      </c>
      <c r="E11" s="68">
        <v>196951</v>
      </c>
      <c r="F11" s="68">
        <v>41826</v>
      </c>
      <c r="G11" s="68">
        <v>77396</v>
      </c>
      <c r="H11" s="68">
        <v>44403</v>
      </c>
      <c r="I11" s="55">
        <f t="shared" si="1"/>
        <v>360576</v>
      </c>
      <c r="J11" s="55">
        <f t="shared" si="2"/>
        <v>32806.478027477024</v>
      </c>
      <c r="K11" s="58">
        <f t="shared" si="0"/>
        <v>20349.6811332468</v>
      </c>
    </row>
    <row r="12" spans="1:11" ht="21.75" customHeight="1">
      <c r="A12" s="29">
        <v>6</v>
      </c>
      <c r="B12" s="19" t="s">
        <v>8</v>
      </c>
      <c r="C12" s="68">
        <v>7645</v>
      </c>
      <c r="D12" s="68">
        <v>12527</v>
      </c>
      <c r="E12" s="68">
        <v>181299</v>
      </c>
      <c r="F12" s="68">
        <v>7270</v>
      </c>
      <c r="G12" s="68">
        <v>46550</v>
      </c>
      <c r="H12" s="68">
        <v>31730</v>
      </c>
      <c r="I12" s="55">
        <f t="shared" si="1"/>
        <v>266849</v>
      </c>
      <c r="J12" s="55">
        <f t="shared" si="2"/>
        <v>34905.03597122302</v>
      </c>
      <c r="K12" s="58">
        <f t="shared" si="0"/>
        <v>21301.9078789814</v>
      </c>
    </row>
    <row r="13" spans="1:11" ht="21.75" customHeight="1">
      <c r="A13" s="29">
        <v>7</v>
      </c>
      <c r="B13" s="19" t="s">
        <v>32</v>
      </c>
      <c r="C13" s="68">
        <v>11313</v>
      </c>
      <c r="D13" s="68">
        <v>17773</v>
      </c>
      <c r="E13" s="68">
        <v>235110</v>
      </c>
      <c r="F13" s="68">
        <v>19597</v>
      </c>
      <c r="G13" s="68">
        <v>80366</v>
      </c>
      <c r="H13" s="68">
        <v>51962</v>
      </c>
      <c r="I13" s="55">
        <f t="shared" si="1"/>
        <v>387035</v>
      </c>
      <c r="J13" s="55">
        <f t="shared" si="2"/>
        <v>34211.52656236188</v>
      </c>
      <c r="K13" s="58">
        <f t="shared" si="0"/>
        <v>21776.571203510943</v>
      </c>
    </row>
    <row r="14" spans="1:11" ht="21.75" customHeight="1">
      <c r="A14" s="29">
        <v>8</v>
      </c>
      <c r="B14" s="19" t="s">
        <v>9</v>
      </c>
      <c r="C14" s="68">
        <v>6353</v>
      </c>
      <c r="D14" s="68">
        <v>10557</v>
      </c>
      <c r="E14" s="68">
        <v>106768</v>
      </c>
      <c r="F14" s="68">
        <v>24471</v>
      </c>
      <c r="G14" s="68">
        <v>32617</v>
      </c>
      <c r="H14" s="68">
        <v>19276</v>
      </c>
      <c r="I14" s="55">
        <f t="shared" si="1"/>
        <v>183132</v>
      </c>
      <c r="J14" s="55">
        <f t="shared" si="2"/>
        <v>28826.066425310877</v>
      </c>
      <c r="K14" s="58">
        <f t="shared" si="0"/>
        <v>17346.97357203751</v>
      </c>
    </row>
    <row r="15" spans="1:11" ht="21.75" customHeight="1">
      <c r="A15" s="29">
        <v>9</v>
      </c>
      <c r="B15" s="19" t="s">
        <v>33</v>
      </c>
      <c r="C15" s="68">
        <v>9281</v>
      </c>
      <c r="D15" s="68">
        <v>15326</v>
      </c>
      <c r="E15" s="68">
        <v>210563</v>
      </c>
      <c r="F15" s="68">
        <v>0</v>
      </c>
      <c r="G15" s="68">
        <v>91106</v>
      </c>
      <c r="H15" s="68">
        <v>32289</v>
      </c>
      <c r="I15" s="55">
        <f t="shared" si="1"/>
        <v>333958</v>
      </c>
      <c r="J15" s="55">
        <f t="shared" si="2"/>
        <v>35982.97597241677</v>
      </c>
      <c r="K15" s="58">
        <f t="shared" si="0"/>
        <v>21790.291008743312</v>
      </c>
    </row>
    <row r="16" spans="1:11" ht="21.75" customHeight="1">
      <c r="A16" s="29">
        <v>10</v>
      </c>
      <c r="B16" s="19" t="s">
        <v>10</v>
      </c>
      <c r="C16" s="68">
        <v>7705</v>
      </c>
      <c r="D16" s="68">
        <v>12145</v>
      </c>
      <c r="E16" s="68">
        <v>111212</v>
      </c>
      <c r="F16" s="68">
        <v>21068</v>
      </c>
      <c r="G16" s="68">
        <v>29782</v>
      </c>
      <c r="H16" s="68">
        <v>24710</v>
      </c>
      <c r="I16" s="55">
        <f t="shared" si="1"/>
        <v>186772</v>
      </c>
      <c r="J16" s="55">
        <f t="shared" si="2"/>
        <v>24240.363400389357</v>
      </c>
      <c r="K16" s="58">
        <f t="shared" si="0"/>
        <v>15378.509674763278</v>
      </c>
    </row>
    <row r="17" spans="1:11" ht="21.75" customHeight="1">
      <c r="A17" s="29">
        <v>11</v>
      </c>
      <c r="B17" s="19" t="s">
        <v>11</v>
      </c>
      <c r="C17" s="68">
        <v>4153</v>
      </c>
      <c r="D17" s="68">
        <v>6241</v>
      </c>
      <c r="E17" s="68">
        <v>44412</v>
      </c>
      <c r="F17" s="68">
        <v>10406</v>
      </c>
      <c r="G17" s="68">
        <v>22108</v>
      </c>
      <c r="H17" s="68">
        <v>9872</v>
      </c>
      <c r="I17" s="55">
        <f t="shared" si="1"/>
        <v>86798</v>
      </c>
      <c r="J17" s="55">
        <f t="shared" si="2"/>
        <v>20900.072236937154</v>
      </c>
      <c r="K17" s="58">
        <f t="shared" si="0"/>
        <v>13907.707098221439</v>
      </c>
    </row>
    <row r="18" spans="1:11" ht="21.75" customHeight="1">
      <c r="A18" s="29">
        <v>12</v>
      </c>
      <c r="B18" s="19" t="s">
        <v>12</v>
      </c>
      <c r="C18" s="68">
        <v>6204</v>
      </c>
      <c r="D18" s="68">
        <v>9366</v>
      </c>
      <c r="E18" s="68">
        <v>112868</v>
      </c>
      <c r="F18" s="68">
        <v>24635</v>
      </c>
      <c r="G18" s="68">
        <v>41941</v>
      </c>
      <c r="H18" s="68">
        <v>21748</v>
      </c>
      <c r="I18" s="55">
        <f t="shared" si="1"/>
        <v>201192</v>
      </c>
      <c r="J18" s="55">
        <f t="shared" si="2"/>
        <v>32429.400386847195</v>
      </c>
      <c r="K18" s="58">
        <f t="shared" si="0"/>
        <v>21481.101857783473</v>
      </c>
    </row>
    <row r="19" spans="1:11" ht="21.75" customHeight="1">
      <c r="A19" s="29">
        <v>13</v>
      </c>
      <c r="B19" s="19" t="s">
        <v>13</v>
      </c>
      <c r="C19" s="68">
        <v>11444</v>
      </c>
      <c r="D19" s="68">
        <v>18262</v>
      </c>
      <c r="E19" s="68">
        <v>254094</v>
      </c>
      <c r="F19" s="68">
        <v>0</v>
      </c>
      <c r="G19" s="68">
        <v>108937</v>
      </c>
      <c r="H19" s="68">
        <v>54966</v>
      </c>
      <c r="I19" s="55">
        <f t="shared" si="1"/>
        <v>417997</v>
      </c>
      <c r="J19" s="55">
        <f t="shared" si="2"/>
        <v>36525.42817196784</v>
      </c>
      <c r="K19" s="58">
        <f t="shared" si="0"/>
        <v>22888.894973168328</v>
      </c>
    </row>
    <row r="20" spans="1:11" ht="21.75" customHeight="1">
      <c r="A20" s="29">
        <v>14</v>
      </c>
      <c r="B20" s="19" t="s">
        <v>14</v>
      </c>
      <c r="C20" s="68">
        <v>16367</v>
      </c>
      <c r="D20" s="68">
        <v>24429</v>
      </c>
      <c r="E20" s="68">
        <v>185694</v>
      </c>
      <c r="F20" s="68">
        <v>0</v>
      </c>
      <c r="G20" s="68">
        <v>181915</v>
      </c>
      <c r="H20" s="68">
        <v>66518</v>
      </c>
      <c r="I20" s="55">
        <f t="shared" si="1"/>
        <v>434127</v>
      </c>
      <c r="J20" s="55">
        <f t="shared" si="2"/>
        <v>26524.531068613673</v>
      </c>
      <c r="K20" s="58">
        <f t="shared" si="0"/>
        <v>17770.968930369643</v>
      </c>
    </row>
    <row r="21" spans="1:11" ht="21.75" customHeight="1">
      <c r="A21" s="29">
        <v>15</v>
      </c>
      <c r="B21" s="19" t="s">
        <v>15</v>
      </c>
      <c r="C21" s="68">
        <v>11720</v>
      </c>
      <c r="D21" s="68">
        <v>18341</v>
      </c>
      <c r="E21" s="68">
        <v>212483</v>
      </c>
      <c r="F21" s="68">
        <v>49282</v>
      </c>
      <c r="G21" s="68">
        <v>80855</v>
      </c>
      <c r="H21" s="68">
        <v>48225</v>
      </c>
      <c r="I21" s="55">
        <f t="shared" si="1"/>
        <v>390845</v>
      </c>
      <c r="J21" s="55">
        <f t="shared" si="2"/>
        <v>33348.54948805461</v>
      </c>
      <c r="K21" s="58">
        <f t="shared" si="0"/>
        <v>21309.90676626138</v>
      </c>
    </row>
    <row r="22" spans="1:11" ht="21.75" customHeight="1">
      <c r="A22" s="29">
        <v>16</v>
      </c>
      <c r="B22" s="19" t="s">
        <v>16</v>
      </c>
      <c r="C22" s="68">
        <v>28415</v>
      </c>
      <c r="D22" s="68">
        <v>43989</v>
      </c>
      <c r="E22" s="68">
        <v>704497</v>
      </c>
      <c r="F22" s="68">
        <v>0</v>
      </c>
      <c r="G22" s="68">
        <v>257799</v>
      </c>
      <c r="H22" s="68">
        <v>115655</v>
      </c>
      <c r="I22" s="55">
        <f t="shared" si="1"/>
        <v>1077951</v>
      </c>
      <c r="J22" s="55">
        <f t="shared" si="2"/>
        <v>37935.984515220836</v>
      </c>
      <c r="K22" s="58">
        <f t="shared" si="0"/>
        <v>24505.012616790562</v>
      </c>
    </row>
    <row r="23" spans="1:11" ht="21.75" customHeight="1">
      <c r="A23" s="29">
        <v>17</v>
      </c>
      <c r="B23" s="19" t="s">
        <v>17</v>
      </c>
      <c r="C23" s="68">
        <v>18803</v>
      </c>
      <c r="D23" s="68">
        <v>29004</v>
      </c>
      <c r="E23" s="68">
        <v>232920</v>
      </c>
      <c r="F23" s="68">
        <v>0</v>
      </c>
      <c r="G23" s="68">
        <v>107654</v>
      </c>
      <c r="H23" s="68">
        <v>58542</v>
      </c>
      <c r="I23" s="55">
        <f t="shared" si="1"/>
        <v>399116</v>
      </c>
      <c r="J23" s="55">
        <f t="shared" si="2"/>
        <v>21226.18731053555</v>
      </c>
      <c r="K23" s="58">
        <f t="shared" si="0"/>
        <v>13760.722658943594</v>
      </c>
    </row>
    <row r="24" spans="1:11" ht="21.75" customHeight="1">
      <c r="A24" s="29">
        <v>18</v>
      </c>
      <c r="B24" s="19" t="s">
        <v>18</v>
      </c>
      <c r="C24" s="68">
        <v>10296</v>
      </c>
      <c r="D24" s="68">
        <v>16222</v>
      </c>
      <c r="E24" s="68">
        <v>222992</v>
      </c>
      <c r="F24" s="68">
        <v>0</v>
      </c>
      <c r="G24" s="68">
        <v>81320</v>
      </c>
      <c r="H24" s="68">
        <v>40796</v>
      </c>
      <c r="I24" s="55">
        <f t="shared" si="1"/>
        <v>345108</v>
      </c>
      <c r="J24" s="55">
        <f t="shared" si="2"/>
        <v>33518.64801864802</v>
      </c>
      <c r="K24" s="58">
        <f t="shared" si="0"/>
        <v>21274.072247565036</v>
      </c>
    </row>
    <row r="25" spans="1:11" ht="21.75" customHeight="1">
      <c r="A25" s="29">
        <v>19</v>
      </c>
      <c r="B25" s="19" t="s">
        <v>19</v>
      </c>
      <c r="C25" s="68">
        <v>4436</v>
      </c>
      <c r="D25" s="68">
        <v>7333</v>
      </c>
      <c r="E25" s="68">
        <v>87625</v>
      </c>
      <c r="F25" s="68">
        <v>0</v>
      </c>
      <c r="G25" s="68">
        <v>37532</v>
      </c>
      <c r="H25" s="68">
        <v>24319</v>
      </c>
      <c r="I25" s="55">
        <f t="shared" si="1"/>
        <v>149476</v>
      </c>
      <c r="J25" s="55">
        <f t="shared" si="2"/>
        <v>33696.122633002706</v>
      </c>
      <c r="K25" s="58">
        <f t="shared" si="0"/>
        <v>20384.01745533888</v>
      </c>
    </row>
    <row r="26" spans="1:11" ht="21.75" customHeight="1">
      <c r="A26" s="29">
        <v>20</v>
      </c>
      <c r="B26" s="19" t="s">
        <v>20</v>
      </c>
      <c r="C26" s="68">
        <v>7749</v>
      </c>
      <c r="D26" s="68">
        <v>12306</v>
      </c>
      <c r="E26" s="68">
        <v>198019</v>
      </c>
      <c r="F26" s="68">
        <v>0</v>
      </c>
      <c r="G26" s="68">
        <v>87143</v>
      </c>
      <c r="H26" s="68">
        <v>50830</v>
      </c>
      <c r="I26" s="55">
        <f t="shared" si="1"/>
        <v>335992</v>
      </c>
      <c r="J26" s="55">
        <f t="shared" si="2"/>
        <v>43359.40121305975</v>
      </c>
      <c r="K26" s="58">
        <f t="shared" si="0"/>
        <v>27303.104176824312</v>
      </c>
    </row>
    <row r="27" spans="1:11" ht="21.75" customHeight="1">
      <c r="A27" s="29">
        <v>21</v>
      </c>
      <c r="B27" s="19" t="s">
        <v>34</v>
      </c>
      <c r="C27" s="68">
        <v>6695</v>
      </c>
      <c r="D27" s="68">
        <v>10601</v>
      </c>
      <c r="E27" s="68">
        <v>96246</v>
      </c>
      <c r="F27" s="68">
        <v>14512</v>
      </c>
      <c r="G27" s="68">
        <v>30528</v>
      </c>
      <c r="H27" s="68">
        <v>20535</v>
      </c>
      <c r="I27" s="55">
        <f t="shared" si="1"/>
        <v>161821</v>
      </c>
      <c r="J27" s="55">
        <f t="shared" si="2"/>
        <v>24170.42569081404</v>
      </c>
      <c r="K27" s="58">
        <f t="shared" si="0"/>
        <v>15264.692010187719</v>
      </c>
    </row>
    <row r="28" spans="1:11" ht="21.75" customHeight="1">
      <c r="A28" s="29">
        <v>22</v>
      </c>
      <c r="B28" s="17" t="s">
        <v>35</v>
      </c>
      <c r="C28" s="68">
        <v>7693</v>
      </c>
      <c r="D28" s="68">
        <v>12335</v>
      </c>
      <c r="E28" s="68">
        <v>137590</v>
      </c>
      <c r="F28" s="68">
        <v>0</v>
      </c>
      <c r="G28" s="68">
        <v>99669</v>
      </c>
      <c r="H28" s="68">
        <v>0</v>
      </c>
      <c r="I28" s="55">
        <f t="shared" si="1"/>
        <v>237259</v>
      </c>
      <c r="J28" s="55">
        <f t="shared" si="2"/>
        <v>30840.894319511244</v>
      </c>
      <c r="K28" s="58">
        <f t="shared" si="0"/>
        <v>19234.616943656263</v>
      </c>
    </row>
    <row r="29" spans="1:11" ht="21.75" customHeight="1">
      <c r="A29" s="29">
        <v>23</v>
      </c>
      <c r="B29" s="17" t="s">
        <v>36</v>
      </c>
      <c r="C29" s="68">
        <v>15354</v>
      </c>
      <c r="D29" s="68">
        <v>25089</v>
      </c>
      <c r="E29" s="68">
        <v>299652</v>
      </c>
      <c r="F29" s="68">
        <v>0</v>
      </c>
      <c r="G29" s="68">
        <v>130393</v>
      </c>
      <c r="H29" s="68">
        <v>63715</v>
      </c>
      <c r="I29" s="55">
        <f t="shared" si="1"/>
        <v>493760</v>
      </c>
      <c r="J29" s="55">
        <f t="shared" si="2"/>
        <v>32158.395206460857</v>
      </c>
      <c r="K29" s="58">
        <f t="shared" si="0"/>
        <v>19680.337996731636</v>
      </c>
    </row>
    <row r="30" spans="1:11" ht="21.75" customHeight="1">
      <c r="A30" s="29">
        <v>24</v>
      </c>
      <c r="B30" s="17" t="s">
        <v>37</v>
      </c>
      <c r="C30" s="68">
        <v>8690</v>
      </c>
      <c r="D30" s="68">
        <v>15065</v>
      </c>
      <c r="E30" s="68">
        <v>209082</v>
      </c>
      <c r="F30" s="68">
        <v>29124</v>
      </c>
      <c r="G30" s="68">
        <v>80420</v>
      </c>
      <c r="H30" s="68">
        <v>30706</v>
      </c>
      <c r="I30" s="55">
        <f t="shared" si="1"/>
        <v>349332</v>
      </c>
      <c r="J30" s="55">
        <f t="shared" si="2"/>
        <v>40199.30955120829</v>
      </c>
      <c r="K30" s="58">
        <f t="shared" si="0"/>
        <v>23188.31729173581</v>
      </c>
    </row>
    <row r="31" spans="1:11" ht="21.75" customHeight="1">
      <c r="A31" s="29">
        <v>25</v>
      </c>
      <c r="B31" s="17" t="s">
        <v>38</v>
      </c>
      <c r="C31" s="68">
        <v>6771</v>
      </c>
      <c r="D31" s="68">
        <v>11165</v>
      </c>
      <c r="E31" s="68">
        <v>118126</v>
      </c>
      <c r="F31" s="68">
        <v>24644</v>
      </c>
      <c r="G31" s="68">
        <v>37553</v>
      </c>
      <c r="H31" s="68">
        <v>25932</v>
      </c>
      <c r="I31" s="55">
        <f t="shared" si="1"/>
        <v>206255</v>
      </c>
      <c r="J31" s="55">
        <f t="shared" si="2"/>
        <v>30461.527100871364</v>
      </c>
      <c r="K31" s="58">
        <f t="shared" si="0"/>
        <v>18473.35423197492</v>
      </c>
    </row>
    <row r="32" spans="1:11" ht="21.75" customHeight="1">
      <c r="A32" s="29">
        <v>26</v>
      </c>
      <c r="B32" s="17" t="s">
        <v>39</v>
      </c>
      <c r="C32" s="68">
        <v>6078</v>
      </c>
      <c r="D32" s="68">
        <v>9851</v>
      </c>
      <c r="E32" s="68">
        <v>117361</v>
      </c>
      <c r="F32" s="68">
        <v>13779</v>
      </c>
      <c r="G32" s="68">
        <v>58299</v>
      </c>
      <c r="H32" s="68">
        <v>29141</v>
      </c>
      <c r="I32" s="55">
        <f t="shared" si="1"/>
        <v>218580</v>
      </c>
      <c r="J32" s="55">
        <f t="shared" si="2"/>
        <v>35962.48766041461</v>
      </c>
      <c r="K32" s="58">
        <f t="shared" si="0"/>
        <v>22188.610293371232</v>
      </c>
    </row>
    <row r="33" spans="1:11" ht="21.75" customHeight="1">
      <c r="A33" s="29">
        <v>27</v>
      </c>
      <c r="B33" s="26" t="s">
        <v>40</v>
      </c>
      <c r="C33" s="68">
        <v>6428</v>
      </c>
      <c r="D33" s="68">
        <v>10794</v>
      </c>
      <c r="E33" s="68">
        <v>108090</v>
      </c>
      <c r="F33" s="68">
        <v>29561</v>
      </c>
      <c r="G33" s="68">
        <v>50569</v>
      </c>
      <c r="H33" s="68">
        <v>30206</v>
      </c>
      <c r="I33" s="55">
        <f t="shared" si="1"/>
        <v>218426</v>
      </c>
      <c r="J33" s="55">
        <f t="shared" si="2"/>
        <v>33980.3982576229</v>
      </c>
      <c r="K33" s="58">
        <f t="shared" si="0"/>
        <v>20235.87178061886</v>
      </c>
    </row>
    <row r="34" spans="1:11" ht="21.75" customHeight="1">
      <c r="A34" s="29">
        <v>28</v>
      </c>
      <c r="B34" s="19" t="s">
        <v>41</v>
      </c>
      <c r="C34" s="68">
        <v>13418</v>
      </c>
      <c r="D34" s="68">
        <v>21741</v>
      </c>
      <c r="E34" s="68">
        <v>348289</v>
      </c>
      <c r="F34" s="68">
        <v>0</v>
      </c>
      <c r="G34" s="68">
        <v>97556</v>
      </c>
      <c r="H34" s="68">
        <v>75737</v>
      </c>
      <c r="I34" s="55">
        <f t="shared" si="1"/>
        <v>521582</v>
      </c>
      <c r="J34" s="55">
        <f t="shared" si="2"/>
        <v>38871.81398121926</v>
      </c>
      <c r="K34" s="58">
        <f t="shared" si="0"/>
        <v>23990.70879904328</v>
      </c>
    </row>
    <row r="35" spans="1:11" ht="21.75" customHeight="1">
      <c r="A35" s="29">
        <v>29</v>
      </c>
      <c r="B35" s="19" t="s">
        <v>42</v>
      </c>
      <c r="C35" s="68">
        <v>6044</v>
      </c>
      <c r="D35" s="68">
        <v>10621</v>
      </c>
      <c r="E35" s="68">
        <v>147068</v>
      </c>
      <c r="F35" s="68">
        <v>0</v>
      </c>
      <c r="G35" s="68">
        <v>56473</v>
      </c>
      <c r="H35" s="68">
        <v>33908</v>
      </c>
      <c r="I35" s="55">
        <f t="shared" si="1"/>
        <v>237449</v>
      </c>
      <c r="J35" s="55">
        <f t="shared" si="2"/>
        <v>39286.730641958966</v>
      </c>
      <c r="K35" s="58">
        <f>SUM(I35*1000/D35)</f>
        <v>22356.55776292251</v>
      </c>
    </row>
    <row r="36" spans="1:11" ht="21.75" customHeight="1">
      <c r="A36" s="29">
        <v>30</v>
      </c>
      <c r="B36" s="19" t="s">
        <v>43</v>
      </c>
      <c r="C36" s="68">
        <v>10670</v>
      </c>
      <c r="D36" s="68">
        <v>18397</v>
      </c>
      <c r="E36" s="68">
        <v>261384</v>
      </c>
      <c r="F36" s="68">
        <v>0</v>
      </c>
      <c r="G36" s="68">
        <v>165842</v>
      </c>
      <c r="H36" s="68">
        <v>80464</v>
      </c>
      <c r="I36" s="55">
        <f t="shared" si="1"/>
        <v>507690</v>
      </c>
      <c r="J36" s="55">
        <f t="shared" si="2"/>
        <v>47581.06841611996</v>
      </c>
      <c r="K36" s="58">
        <f>SUM(I36*1000/D36)</f>
        <v>27596.347230526717</v>
      </c>
    </row>
    <row r="37" spans="1:11" ht="21.75" customHeight="1">
      <c r="A37" s="29">
        <v>31</v>
      </c>
      <c r="B37" s="19" t="s">
        <v>44</v>
      </c>
      <c r="C37" s="68">
        <v>6484</v>
      </c>
      <c r="D37" s="68">
        <v>10279</v>
      </c>
      <c r="E37" s="68">
        <v>117740</v>
      </c>
      <c r="F37" s="68">
        <v>0</v>
      </c>
      <c r="G37" s="68">
        <v>104108</v>
      </c>
      <c r="H37" s="68">
        <v>21842</v>
      </c>
      <c r="I37" s="55">
        <f t="shared" si="1"/>
        <v>243690</v>
      </c>
      <c r="J37" s="55">
        <f t="shared" si="2"/>
        <v>37583.281924737814</v>
      </c>
      <c r="K37" s="58">
        <f>SUM(I37*1000/D37)</f>
        <v>23707.55910107987</v>
      </c>
    </row>
    <row r="38" spans="1:11" ht="21.75" customHeight="1">
      <c r="A38" s="30">
        <v>32</v>
      </c>
      <c r="B38" s="23" t="s">
        <v>45</v>
      </c>
      <c r="C38" s="69">
        <v>7593</v>
      </c>
      <c r="D38" s="69">
        <v>12447</v>
      </c>
      <c r="E38" s="69">
        <v>150263</v>
      </c>
      <c r="F38" s="69">
        <v>0</v>
      </c>
      <c r="G38" s="69">
        <v>73658</v>
      </c>
      <c r="H38" s="69">
        <v>36556</v>
      </c>
      <c r="I38" s="55">
        <f t="shared" si="1"/>
        <v>260477</v>
      </c>
      <c r="J38" s="55">
        <f t="shared" si="2"/>
        <v>34304.88607928355</v>
      </c>
      <c r="K38" s="58">
        <f>SUM(I38*1000/D38)</f>
        <v>20926.89001365791</v>
      </c>
    </row>
    <row r="39" spans="1:11" s="20" customFormat="1" ht="21.75" customHeight="1">
      <c r="A39" s="37"/>
      <c r="B39" s="38" t="s">
        <v>47</v>
      </c>
      <c r="C39" s="70">
        <f aca="true" t="shared" si="3" ref="C39:H39">SUM(C7:C38)</f>
        <v>374507</v>
      </c>
      <c r="D39" s="70">
        <f t="shared" si="3"/>
        <v>593543</v>
      </c>
      <c r="E39" s="70">
        <f t="shared" si="3"/>
        <v>7467084</v>
      </c>
      <c r="F39" s="70">
        <f t="shared" si="3"/>
        <v>310175</v>
      </c>
      <c r="G39" s="70">
        <f t="shared" si="3"/>
        <v>3082246</v>
      </c>
      <c r="H39" s="70">
        <f t="shared" si="3"/>
        <v>1730777</v>
      </c>
      <c r="I39" s="58">
        <f>SUM(E39:H39)</f>
        <v>12590282</v>
      </c>
      <c r="J39" s="58">
        <f>SUM(I39*1000/C39)</f>
        <v>33618.28216829058</v>
      </c>
      <c r="K39" s="58">
        <f>SUM(I39*1000/D39)</f>
        <v>21212.080674862646</v>
      </c>
    </row>
    <row r="40" spans="1:11" ht="21.75" customHeight="1">
      <c r="A40" s="31">
        <v>33</v>
      </c>
      <c r="B40" s="24" t="s">
        <v>21</v>
      </c>
      <c r="C40" s="71">
        <v>5224</v>
      </c>
      <c r="D40" s="71">
        <v>8748</v>
      </c>
      <c r="E40" s="71">
        <v>114690</v>
      </c>
      <c r="F40" s="68">
        <v>14962</v>
      </c>
      <c r="G40" s="71">
        <v>58359</v>
      </c>
      <c r="H40" s="68">
        <v>35808</v>
      </c>
      <c r="I40" s="57">
        <f>SUM(E40:H40)</f>
        <v>223819</v>
      </c>
      <c r="J40" s="58">
        <f aca="true" t="shared" si="4" ref="J40:J51">SUM(I40*1000/C40)</f>
        <v>42844.37212863706</v>
      </c>
      <c r="K40" s="58">
        <f aca="true" t="shared" si="5" ref="K40:K51">SUM(I40*1000/D40)</f>
        <v>25585.162322816643</v>
      </c>
    </row>
    <row r="41" spans="1:11" ht="21.75" customHeight="1">
      <c r="A41" s="29">
        <v>34</v>
      </c>
      <c r="B41" s="19" t="s">
        <v>22</v>
      </c>
      <c r="C41" s="68">
        <v>2825</v>
      </c>
      <c r="D41" s="68">
        <v>4559</v>
      </c>
      <c r="E41" s="68">
        <v>69935</v>
      </c>
      <c r="F41" s="68">
        <v>9503</v>
      </c>
      <c r="G41" s="68">
        <v>31233</v>
      </c>
      <c r="H41" s="68">
        <v>14943</v>
      </c>
      <c r="I41" s="57">
        <f aca="true" t="shared" si="6" ref="I41:I51">SUM(E41:H41)</f>
        <v>125614</v>
      </c>
      <c r="J41" s="58">
        <f t="shared" si="4"/>
        <v>44465.13274336283</v>
      </c>
      <c r="K41" s="58">
        <f t="shared" si="5"/>
        <v>27552.97214301382</v>
      </c>
    </row>
    <row r="42" spans="1:11" ht="21.75" customHeight="1">
      <c r="A42" s="29">
        <v>35</v>
      </c>
      <c r="B42" s="19" t="s">
        <v>46</v>
      </c>
      <c r="C42" s="68">
        <v>3154</v>
      </c>
      <c r="D42" s="68">
        <v>5051</v>
      </c>
      <c r="E42" s="68">
        <v>74894</v>
      </c>
      <c r="F42" s="68">
        <v>0</v>
      </c>
      <c r="G42" s="68">
        <v>31186</v>
      </c>
      <c r="H42" s="68">
        <v>19044</v>
      </c>
      <c r="I42" s="57">
        <f t="shared" si="6"/>
        <v>125124</v>
      </c>
      <c r="J42" s="58">
        <f t="shared" si="4"/>
        <v>39671.5282181357</v>
      </c>
      <c r="K42" s="58">
        <f t="shared" si="5"/>
        <v>24772.12433181548</v>
      </c>
    </row>
    <row r="43" spans="1:11" ht="21.75" customHeight="1">
      <c r="A43" s="29">
        <v>36</v>
      </c>
      <c r="B43" s="19" t="s">
        <v>23</v>
      </c>
      <c r="C43" s="68">
        <v>4117</v>
      </c>
      <c r="D43" s="68">
        <v>6351</v>
      </c>
      <c r="E43" s="68">
        <v>88847</v>
      </c>
      <c r="F43" s="68">
        <v>0</v>
      </c>
      <c r="G43" s="68">
        <v>31074</v>
      </c>
      <c r="H43" s="68">
        <v>18495</v>
      </c>
      <c r="I43" s="57">
        <f t="shared" si="6"/>
        <v>138416</v>
      </c>
      <c r="J43" s="58">
        <f t="shared" si="4"/>
        <v>33620.59752246782</v>
      </c>
      <c r="K43" s="58">
        <f t="shared" si="5"/>
        <v>21794.36309242639</v>
      </c>
    </row>
    <row r="44" spans="1:11" ht="21.75" customHeight="1">
      <c r="A44" s="29">
        <v>37</v>
      </c>
      <c r="B44" s="19" t="s">
        <v>24</v>
      </c>
      <c r="C44" s="68">
        <v>3091</v>
      </c>
      <c r="D44" s="68">
        <v>4866</v>
      </c>
      <c r="E44" s="68">
        <v>59170</v>
      </c>
      <c r="F44" s="68">
        <v>8164</v>
      </c>
      <c r="G44" s="68">
        <v>13823</v>
      </c>
      <c r="H44" s="68">
        <v>8105</v>
      </c>
      <c r="I44" s="57">
        <f t="shared" si="6"/>
        <v>89262</v>
      </c>
      <c r="J44" s="58">
        <f t="shared" si="4"/>
        <v>28878.03299902944</v>
      </c>
      <c r="K44" s="58">
        <f t="shared" si="5"/>
        <v>18344.019728729963</v>
      </c>
    </row>
    <row r="45" spans="1:11" ht="21.75" customHeight="1">
      <c r="A45" s="29">
        <v>38</v>
      </c>
      <c r="B45" s="19" t="s">
        <v>25</v>
      </c>
      <c r="C45" s="68">
        <v>2389</v>
      </c>
      <c r="D45" s="68">
        <v>3705</v>
      </c>
      <c r="E45" s="68">
        <v>59855</v>
      </c>
      <c r="F45" s="68">
        <v>0</v>
      </c>
      <c r="G45" s="68">
        <v>22283</v>
      </c>
      <c r="H45" s="68">
        <v>11575</v>
      </c>
      <c r="I45" s="57">
        <f t="shared" si="6"/>
        <v>93713</v>
      </c>
      <c r="J45" s="58">
        <f t="shared" si="4"/>
        <v>39226.87316868983</v>
      </c>
      <c r="K45" s="58">
        <f t="shared" si="5"/>
        <v>25293.65721997301</v>
      </c>
    </row>
    <row r="46" spans="1:11" ht="21.75" customHeight="1">
      <c r="A46" s="29">
        <v>39</v>
      </c>
      <c r="B46" s="19" t="s">
        <v>26</v>
      </c>
      <c r="C46" s="68">
        <v>6764</v>
      </c>
      <c r="D46" s="68">
        <v>10731</v>
      </c>
      <c r="E46" s="68">
        <v>149633</v>
      </c>
      <c r="F46" s="68">
        <v>0</v>
      </c>
      <c r="G46" s="68">
        <v>56865</v>
      </c>
      <c r="H46" s="68">
        <v>33065</v>
      </c>
      <c r="I46" s="57">
        <f t="shared" si="6"/>
        <v>239563</v>
      </c>
      <c r="J46" s="58">
        <f t="shared" si="4"/>
        <v>35417.35659373152</v>
      </c>
      <c r="K46" s="58">
        <f t="shared" si="5"/>
        <v>22324.38728916224</v>
      </c>
    </row>
    <row r="47" spans="1:11" ht="21.75" customHeight="1">
      <c r="A47" s="29">
        <v>40</v>
      </c>
      <c r="B47" s="19" t="s">
        <v>27</v>
      </c>
      <c r="C47" s="68">
        <v>1407</v>
      </c>
      <c r="D47" s="68">
        <v>2346</v>
      </c>
      <c r="E47" s="68">
        <v>33758</v>
      </c>
      <c r="F47" s="68">
        <v>3423</v>
      </c>
      <c r="G47" s="68">
        <v>8790</v>
      </c>
      <c r="H47" s="68">
        <v>9841</v>
      </c>
      <c r="I47" s="57">
        <f t="shared" si="6"/>
        <v>55812</v>
      </c>
      <c r="J47" s="58">
        <f t="shared" si="4"/>
        <v>39667.37739872068</v>
      </c>
      <c r="K47" s="58">
        <f t="shared" si="5"/>
        <v>23790.281329923273</v>
      </c>
    </row>
    <row r="48" spans="1:11" ht="21.75" customHeight="1">
      <c r="A48" s="29">
        <v>41</v>
      </c>
      <c r="B48" s="19" t="s">
        <v>28</v>
      </c>
      <c r="C48" s="68">
        <v>3965</v>
      </c>
      <c r="D48" s="68">
        <v>7018</v>
      </c>
      <c r="E48" s="68">
        <v>109361</v>
      </c>
      <c r="F48" s="68">
        <v>11465</v>
      </c>
      <c r="G48" s="68">
        <v>48586</v>
      </c>
      <c r="H48" s="68">
        <v>22380</v>
      </c>
      <c r="I48" s="57">
        <f t="shared" si="6"/>
        <v>191792</v>
      </c>
      <c r="J48" s="58">
        <f t="shared" si="4"/>
        <v>48371.24842370744</v>
      </c>
      <c r="K48" s="58">
        <f t="shared" si="5"/>
        <v>27328.583642063266</v>
      </c>
    </row>
    <row r="49" spans="1:11" ht="21.75" customHeight="1">
      <c r="A49" s="29">
        <v>42</v>
      </c>
      <c r="B49" s="19" t="s">
        <v>29</v>
      </c>
      <c r="C49" s="68">
        <v>1321</v>
      </c>
      <c r="D49" s="68">
        <v>2176</v>
      </c>
      <c r="E49" s="68">
        <v>25645</v>
      </c>
      <c r="F49" s="68">
        <v>6294</v>
      </c>
      <c r="G49" s="68">
        <v>8163</v>
      </c>
      <c r="H49" s="68">
        <v>5526</v>
      </c>
      <c r="I49" s="57">
        <f t="shared" si="6"/>
        <v>45628</v>
      </c>
      <c r="J49" s="58">
        <f t="shared" si="4"/>
        <v>34540.499621498864</v>
      </c>
      <c r="K49" s="58">
        <f t="shared" si="5"/>
        <v>20968.75</v>
      </c>
    </row>
    <row r="50" spans="1:11" ht="21.75" customHeight="1">
      <c r="A50" s="29">
        <v>43</v>
      </c>
      <c r="B50" s="19" t="s">
        <v>30</v>
      </c>
      <c r="C50" s="68">
        <v>3812</v>
      </c>
      <c r="D50" s="68">
        <v>6721</v>
      </c>
      <c r="E50" s="68">
        <v>119946</v>
      </c>
      <c r="F50" s="68">
        <v>20197</v>
      </c>
      <c r="G50" s="68">
        <v>35486</v>
      </c>
      <c r="H50" s="68">
        <v>18754</v>
      </c>
      <c r="I50" s="57">
        <f t="shared" si="6"/>
        <v>194383</v>
      </c>
      <c r="J50" s="58">
        <f t="shared" si="4"/>
        <v>50992.39244491081</v>
      </c>
      <c r="K50" s="58">
        <f t="shared" si="5"/>
        <v>28921.737836631455</v>
      </c>
    </row>
    <row r="51" spans="1:11" ht="21.75" customHeight="1">
      <c r="A51" s="30">
        <v>44</v>
      </c>
      <c r="B51" s="23" t="s">
        <v>31</v>
      </c>
      <c r="C51" s="69">
        <v>3044</v>
      </c>
      <c r="D51" s="69">
        <v>4748</v>
      </c>
      <c r="E51" s="69">
        <v>39248</v>
      </c>
      <c r="F51" s="69">
        <v>0</v>
      </c>
      <c r="G51" s="69">
        <v>17579</v>
      </c>
      <c r="H51" s="69">
        <v>11156</v>
      </c>
      <c r="I51" s="57">
        <f t="shared" si="6"/>
        <v>67983</v>
      </c>
      <c r="J51" s="58">
        <f t="shared" si="4"/>
        <v>22333.442838370564</v>
      </c>
      <c r="K51" s="58">
        <f t="shared" si="5"/>
        <v>14318.239258635214</v>
      </c>
    </row>
    <row r="52" spans="1:11" s="20" customFormat="1" ht="21.75" customHeight="1">
      <c r="A52" s="37"/>
      <c r="B52" s="39" t="s">
        <v>1</v>
      </c>
      <c r="C52" s="70">
        <f aca="true" t="shared" si="7" ref="C52:H52">SUM(C40:C51)</f>
        <v>41113</v>
      </c>
      <c r="D52" s="70">
        <f t="shared" si="7"/>
        <v>67020</v>
      </c>
      <c r="E52" s="70">
        <f t="shared" si="7"/>
        <v>944982</v>
      </c>
      <c r="F52" s="70">
        <f t="shared" si="7"/>
        <v>74008</v>
      </c>
      <c r="G52" s="70">
        <f t="shared" si="7"/>
        <v>363427</v>
      </c>
      <c r="H52" s="70">
        <f t="shared" si="7"/>
        <v>208692</v>
      </c>
      <c r="I52" s="58">
        <f>SUM(E52:H52)</f>
        <v>1591109</v>
      </c>
      <c r="J52" s="58">
        <f>SUM(I52*1000/C52)</f>
        <v>38700.8732031231</v>
      </c>
      <c r="K52" s="58">
        <f>SUM(I52*1000/D52)</f>
        <v>23740.808713816772</v>
      </c>
    </row>
    <row r="53" spans="1:11" s="20" customFormat="1" ht="21.75" customHeight="1">
      <c r="A53" s="40"/>
      <c r="B53" s="41" t="s">
        <v>61</v>
      </c>
      <c r="C53" s="73">
        <f aca="true" t="shared" si="8" ref="C53:H53">SUM(C52+C39)</f>
        <v>415620</v>
      </c>
      <c r="D53" s="73">
        <f t="shared" si="8"/>
        <v>660563</v>
      </c>
      <c r="E53" s="73">
        <f t="shared" si="8"/>
        <v>8412066</v>
      </c>
      <c r="F53" s="73">
        <f t="shared" si="8"/>
        <v>384183</v>
      </c>
      <c r="G53" s="73">
        <f t="shared" si="8"/>
        <v>3445673</v>
      </c>
      <c r="H53" s="73">
        <f t="shared" si="8"/>
        <v>1939469</v>
      </c>
      <c r="I53" s="59">
        <f>SUM(E53:H53)</f>
        <v>14181391</v>
      </c>
      <c r="J53" s="59">
        <f>SUM(I53*1000/C53)</f>
        <v>34121.050478802754</v>
      </c>
      <c r="K53" s="59">
        <f>SUM(I53*1000/D53)</f>
        <v>21468.642657853983</v>
      </c>
    </row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L1" sqref="L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63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5" t="s">
        <v>48</v>
      </c>
      <c r="B3" s="84" t="s">
        <v>49</v>
      </c>
      <c r="C3" s="78" t="s">
        <v>50</v>
      </c>
      <c r="D3" s="79"/>
      <c r="E3" s="78" t="s">
        <v>51</v>
      </c>
      <c r="F3" s="90"/>
      <c r="G3" s="90"/>
      <c r="H3" s="90"/>
      <c r="I3" s="14"/>
      <c r="J3" s="87" t="s">
        <v>52</v>
      </c>
      <c r="K3" s="87" t="s">
        <v>53</v>
      </c>
    </row>
    <row r="4" spans="1:11" ht="17.25" customHeight="1">
      <c r="A4" s="76"/>
      <c r="B4" s="85"/>
      <c r="C4" s="80" t="s">
        <v>54</v>
      </c>
      <c r="D4" s="83" t="s">
        <v>55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ht="17.25" customHeight="1">
      <c r="A5" s="76"/>
      <c r="B5" s="85"/>
      <c r="C5" s="81"/>
      <c r="D5" s="83"/>
      <c r="E5" s="88"/>
      <c r="F5" s="88"/>
      <c r="G5" s="88"/>
      <c r="H5" s="88"/>
      <c r="I5" s="15" t="s">
        <v>60</v>
      </c>
      <c r="J5" s="88"/>
      <c r="K5" s="88"/>
    </row>
    <row r="6" spans="1:11" ht="17.25" customHeight="1">
      <c r="A6" s="77"/>
      <c r="B6" s="86"/>
      <c r="C6" s="82"/>
      <c r="D6" s="83"/>
      <c r="E6" s="89"/>
      <c r="F6" s="89"/>
      <c r="G6" s="89"/>
      <c r="H6" s="89"/>
      <c r="I6" s="16"/>
      <c r="J6" s="89"/>
      <c r="K6" s="89"/>
    </row>
    <row r="7" spans="1:11" ht="21.75" customHeight="1">
      <c r="A7" s="28">
        <v>1</v>
      </c>
      <c r="B7" s="22" t="s">
        <v>3</v>
      </c>
      <c r="C7" s="67">
        <v>15588</v>
      </c>
      <c r="D7" s="67">
        <v>18203</v>
      </c>
      <c r="E7" s="67">
        <v>264867</v>
      </c>
      <c r="F7" s="67">
        <v>0</v>
      </c>
      <c r="G7" s="67">
        <v>127110</v>
      </c>
      <c r="H7" s="67">
        <v>62017</v>
      </c>
      <c r="I7" s="55">
        <f>SUM(E7:H7)</f>
        <v>453994</v>
      </c>
      <c r="J7" s="58">
        <f aca="true" t="shared" si="0" ref="J7:J38">SUM(I7*1000/C7)</f>
        <v>29124.583012573774</v>
      </c>
      <c r="K7" s="58">
        <f aca="true" t="shared" si="1" ref="K7:K38">SUM(I7*1000/D7)</f>
        <v>24940.614184475085</v>
      </c>
    </row>
    <row r="8" spans="1:11" ht="21.75" customHeight="1">
      <c r="A8" s="29">
        <v>2</v>
      </c>
      <c r="B8" s="19" t="s">
        <v>4</v>
      </c>
      <c r="C8" s="68">
        <v>8619</v>
      </c>
      <c r="D8" s="68">
        <v>10003</v>
      </c>
      <c r="E8" s="68">
        <v>149338</v>
      </c>
      <c r="F8" s="68">
        <v>0</v>
      </c>
      <c r="G8" s="68">
        <v>100568</v>
      </c>
      <c r="H8" s="68">
        <v>0</v>
      </c>
      <c r="I8" s="55">
        <f aca="true" t="shared" si="2" ref="I8:I38">SUM(E8:H8)</f>
        <v>249906</v>
      </c>
      <c r="J8" s="58">
        <f t="shared" si="0"/>
        <v>28994.77897667943</v>
      </c>
      <c r="K8" s="58">
        <f t="shared" si="1"/>
        <v>24983.105068479457</v>
      </c>
    </row>
    <row r="9" spans="1:11" ht="21.75" customHeight="1">
      <c r="A9" s="29">
        <v>3</v>
      </c>
      <c r="B9" s="19" t="s">
        <v>5</v>
      </c>
      <c r="C9" s="68">
        <v>8655</v>
      </c>
      <c r="D9" s="68">
        <v>10078</v>
      </c>
      <c r="E9" s="68">
        <v>159719</v>
      </c>
      <c r="F9" s="68">
        <v>0</v>
      </c>
      <c r="G9" s="68">
        <v>66887</v>
      </c>
      <c r="H9" s="68">
        <v>39630</v>
      </c>
      <c r="I9" s="55">
        <f t="shared" si="2"/>
        <v>266236</v>
      </c>
      <c r="J9" s="58">
        <f t="shared" si="0"/>
        <v>30760.94742923166</v>
      </c>
      <c r="K9" s="58">
        <f t="shared" si="1"/>
        <v>26417.543163326056</v>
      </c>
    </row>
    <row r="10" spans="1:11" ht="21.75" customHeight="1">
      <c r="A10" s="29">
        <v>4</v>
      </c>
      <c r="B10" s="19" t="s">
        <v>6</v>
      </c>
      <c r="C10" s="68">
        <v>8972</v>
      </c>
      <c r="D10" s="68">
        <v>10671</v>
      </c>
      <c r="E10" s="68">
        <v>130121</v>
      </c>
      <c r="F10" s="68">
        <v>0</v>
      </c>
      <c r="G10" s="68">
        <v>90000</v>
      </c>
      <c r="H10" s="68">
        <v>0</v>
      </c>
      <c r="I10" s="55">
        <f t="shared" si="2"/>
        <v>220121</v>
      </c>
      <c r="J10" s="58">
        <f t="shared" si="0"/>
        <v>24534.217565760144</v>
      </c>
      <c r="K10" s="58">
        <f t="shared" si="1"/>
        <v>20627.963639771344</v>
      </c>
    </row>
    <row r="11" spans="1:11" ht="21.75" customHeight="1">
      <c r="A11" s="29">
        <v>5</v>
      </c>
      <c r="B11" s="19" t="s">
        <v>7</v>
      </c>
      <c r="C11" s="68">
        <v>4729</v>
      </c>
      <c r="D11" s="68">
        <v>5653</v>
      </c>
      <c r="E11" s="68">
        <v>47926</v>
      </c>
      <c r="F11" s="68">
        <v>8818</v>
      </c>
      <c r="G11" s="68">
        <v>41875</v>
      </c>
      <c r="H11" s="68">
        <v>17267</v>
      </c>
      <c r="I11" s="55">
        <f t="shared" si="2"/>
        <v>115886</v>
      </c>
      <c r="J11" s="58">
        <f t="shared" si="0"/>
        <v>24505.392260520195</v>
      </c>
      <c r="K11" s="58">
        <f t="shared" si="1"/>
        <v>20499.911551388643</v>
      </c>
    </row>
    <row r="12" spans="1:11" ht="21.75" customHeight="1">
      <c r="A12" s="29">
        <v>6</v>
      </c>
      <c r="B12" s="19" t="s">
        <v>8</v>
      </c>
      <c r="C12" s="68">
        <v>3154</v>
      </c>
      <c r="D12" s="68">
        <v>3833</v>
      </c>
      <c r="E12" s="68">
        <v>48959</v>
      </c>
      <c r="F12" s="68">
        <v>2052</v>
      </c>
      <c r="G12" s="68">
        <v>25893</v>
      </c>
      <c r="H12" s="68">
        <v>13956</v>
      </c>
      <c r="I12" s="55">
        <f t="shared" si="2"/>
        <v>90860</v>
      </c>
      <c r="J12" s="58">
        <f t="shared" si="0"/>
        <v>28807.863031071654</v>
      </c>
      <c r="K12" s="58">
        <f t="shared" si="1"/>
        <v>23704.669971301853</v>
      </c>
    </row>
    <row r="13" spans="1:11" ht="21.75" customHeight="1">
      <c r="A13" s="29">
        <v>7</v>
      </c>
      <c r="B13" s="19" t="s">
        <v>32</v>
      </c>
      <c r="C13" s="68">
        <v>4572</v>
      </c>
      <c r="D13" s="68">
        <v>5313</v>
      </c>
      <c r="E13" s="68">
        <v>55750</v>
      </c>
      <c r="F13" s="68">
        <v>0</v>
      </c>
      <c r="G13" s="68">
        <v>45610</v>
      </c>
      <c r="H13" s="68">
        <v>0</v>
      </c>
      <c r="I13" s="55">
        <f t="shared" si="2"/>
        <v>101360</v>
      </c>
      <c r="J13" s="58">
        <f t="shared" si="0"/>
        <v>22169.728783902014</v>
      </c>
      <c r="K13" s="58">
        <f t="shared" si="1"/>
        <v>19077.733860342556</v>
      </c>
    </row>
    <row r="14" spans="1:11" ht="21.75" customHeight="1">
      <c r="A14" s="29">
        <v>8</v>
      </c>
      <c r="B14" s="19" t="s">
        <v>9</v>
      </c>
      <c r="C14" s="68">
        <v>2771</v>
      </c>
      <c r="D14" s="68">
        <v>3360</v>
      </c>
      <c r="E14" s="68">
        <v>39235</v>
      </c>
      <c r="F14" s="68">
        <v>6874</v>
      </c>
      <c r="G14" s="68">
        <v>18177</v>
      </c>
      <c r="H14" s="68">
        <v>9621</v>
      </c>
      <c r="I14" s="55">
        <f t="shared" si="2"/>
        <v>73907</v>
      </c>
      <c r="J14" s="58">
        <f t="shared" si="0"/>
        <v>26671.598700830025</v>
      </c>
      <c r="K14" s="58">
        <f t="shared" si="1"/>
        <v>21996.130952380954</v>
      </c>
    </row>
    <row r="15" spans="1:11" ht="21.75" customHeight="1">
      <c r="A15" s="29">
        <v>9</v>
      </c>
      <c r="B15" s="19" t="s">
        <v>33</v>
      </c>
      <c r="C15" s="68">
        <v>3900</v>
      </c>
      <c r="D15" s="68">
        <v>4632</v>
      </c>
      <c r="E15" s="68">
        <v>75985</v>
      </c>
      <c r="F15" s="68">
        <v>0</v>
      </c>
      <c r="G15" s="68">
        <v>31865</v>
      </c>
      <c r="H15" s="68">
        <v>14640</v>
      </c>
      <c r="I15" s="55">
        <f t="shared" si="2"/>
        <v>122490</v>
      </c>
      <c r="J15" s="58">
        <f t="shared" si="0"/>
        <v>31407.69230769231</v>
      </c>
      <c r="K15" s="58">
        <f t="shared" si="1"/>
        <v>26444.300518134714</v>
      </c>
    </row>
    <row r="16" spans="1:11" ht="21.75" customHeight="1">
      <c r="A16" s="29">
        <v>10</v>
      </c>
      <c r="B16" s="19" t="s">
        <v>10</v>
      </c>
      <c r="C16" s="68">
        <v>3070</v>
      </c>
      <c r="D16" s="68">
        <v>3649</v>
      </c>
      <c r="E16" s="68">
        <v>24198</v>
      </c>
      <c r="F16" s="68">
        <v>3166</v>
      </c>
      <c r="G16" s="68">
        <v>20086</v>
      </c>
      <c r="H16" s="68">
        <v>10022</v>
      </c>
      <c r="I16" s="55">
        <f t="shared" si="2"/>
        <v>57472</v>
      </c>
      <c r="J16" s="58">
        <f t="shared" si="0"/>
        <v>18720.521172638437</v>
      </c>
      <c r="K16" s="58">
        <f t="shared" si="1"/>
        <v>15750.068511921074</v>
      </c>
    </row>
    <row r="17" spans="1:11" ht="21.75" customHeight="1">
      <c r="A17" s="29">
        <v>11</v>
      </c>
      <c r="B17" s="19" t="s">
        <v>11</v>
      </c>
      <c r="C17" s="68">
        <v>1541</v>
      </c>
      <c r="D17" s="68">
        <v>1788</v>
      </c>
      <c r="E17" s="68">
        <v>22748</v>
      </c>
      <c r="F17" s="68">
        <v>4372</v>
      </c>
      <c r="G17" s="68">
        <v>10994</v>
      </c>
      <c r="H17" s="68">
        <v>4937</v>
      </c>
      <c r="I17" s="55">
        <f t="shared" si="2"/>
        <v>43051</v>
      </c>
      <c r="J17" s="58">
        <f t="shared" si="0"/>
        <v>27937.053861129138</v>
      </c>
      <c r="K17" s="58">
        <f t="shared" si="1"/>
        <v>24077.74049217002</v>
      </c>
    </row>
    <row r="18" spans="1:11" ht="21.75" customHeight="1">
      <c r="A18" s="29">
        <v>12</v>
      </c>
      <c r="B18" s="19" t="s">
        <v>12</v>
      </c>
      <c r="C18" s="68">
        <v>2431</v>
      </c>
      <c r="D18" s="68">
        <v>2858</v>
      </c>
      <c r="E18" s="68">
        <v>35209</v>
      </c>
      <c r="F18" s="68">
        <v>4754</v>
      </c>
      <c r="G18" s="68">
        <v>19803</v>
      </c>
      <c r="H18" s="68">
        <v>9924</v>
      </c>
      <c r="I18" s="55">
        <f t="shared" si="2"/>
        <v>69690</v>
      </c>
      <c r="J18" s="58">
        <f t="shared" si="0"/>
        <v>28667.215137803374</v>
      </c>
      <c r="K18" s="58">
        <f t="shared" si="1"/>
        <v>24384.184744576625</v>
      </c>
    </row>
    <row r="19" spans="1:11" ht="21.75" customHeight="1">
      <c r="A19" s="29">
        <v>13</v>
      </c>
      <c r="B19" s="19" t="s">
        <v>13</v>
      </c>
      <c r="C19" s="68">
        <v>4795</v>
      </c>
      <c r="D19" s="68">
        <v>5722</v>
      </c>
      <c r="E19" s="68">
        <v>90845</v>
      </c>
      <c r="F19" s="68">
        <v>0</v>
      </c>
      <c r="G19" s="68">
        <v>54780</v>
      </c>
      <c r="H19" s="68">
        <v>0</v>
      </c>
      <c r="I19" s="55">
        <f t="shared" si="2"/>
        <v>145625</v>
      </c>
      <c r="J19" s="58">
        <f t="shared" si="0"/>
        <v>30370.17726798749</v>
      </c>
      <c r="K19" s="58">
        <f t="shared" si="1"/>
        <v>25450.01747640685</v>
      </c>
    </row>
    <row r="20" spans="1:11" ht="21.75" customHeight="1">
      <c r="A20" s="29">
        <v>14</v>
      </c>
      <c r="B20" s="19" t="s">
        <v>14</v>
      </c>
      <c r="C20" s="68">
        <v>6285</v>
      </c>
      <c r="D20" s="68">
        <v>7170</v>
      </c>
      <c r="E20" s="68">
        <v>80666</v>
      </c>
      <c r="F20" s="68">
        <v>0</v>
      </c>
      <c r="G20" s="68">
        <v>42342</v>
      </c>
      <c r="H20" s="68">
        <v>27524</v>
      </c>
      <c r="I20" s="55">
        <f t="shared" si="2"/>
        <v>150532</v>
      </c>
      <c r="J20" s="58">
        <f t="shared" si="0"/>
        <v>23950.99443118536</v>
      </c>
      <c r="K20" s="58">
        <f t="shared" si="1"/>
        <v>20994.700139470013</v>
      </c>
    </row>
    <row r="21" spans="1:11" ht="21.75" customHeight="1">
      <c r="A21" s="29">
        <v>15</v>
      </c>
      <c r="B21" s="19" t="s">
        <v>15</v>
      </c>
      <c r="C21" s="68">
        <v>4453</v>
      </c>
      <c r="D21" s="68">
        <v>5172</v>
      </c>
      <c r="E21" s="68">
        <v>47486</v>
      </c>
      <c r="F21" s="68">
        <v>0</v>
      </c>
      <c r="G21" s="68">
        <v>58032</v>
      </c>
      <c r="H21" s="68">
        <v>0</v>
      </c>
      <c r="I21" s="55">
        <f t="shared" si="2"/>
        <v>105518</v>
      </c>
      <c r="J21" s="58">
        <f t="shared" si="0"/>
        <v>23695.935324500337</v>
      </c>
      <c r="K21" s="58">
        <f t="shared" si="1"/>
        <v>20401.778808971383</v>
      </c>
    </row>
    <row r="22" spans="1:11" ht="21.75" customHeight="1">
      <c r="A22" s="29">
        <v>16</v>
      </c>
      <c r="B22" s="19" t="s">
        <v>16</v>
      </c>
      <c r="C22" s="68">
        <v>10995</v>
      </c>
      <c r="D22" s="68">
        <v>12895</v>
      </c>
      <c r="E22" s="68">
        <v>234114</v>
      </c>
      <c r="F22" s="68">
        <v>0</v>
      </c>
      <c r="G22" s="68">
        <v>124790</v>
      </c>
      <c r="H22" s="68">
        <v>0</v>
      </c>
      <c r="I22" s="55">
        <f t="shared" si="2"/>
        <v>358904</v>
      </c>
      <c r="J22" s="58">
        <f t="shared" si="0"/>
        <v>32642.473851750798</v>
      </c>
      <c r="K22" s="58">
        <f t="shared" si="1"/>
        <v>27832.80341217526</v>
      </c>
    </row>
    <row r="23" spans="1:11" ht="21.75" customHeight="1">
      <c r="A23" s="29">
        <v>17</v>
      </c>
      <c r="B23" s="19" t="s">
        <v>17</v>
      </c>
      <c r="C23" s="68">
        <v>7823</v>
      </c>
      <c r="D23" s="68">
        <v>9217</v>
      </c>
      <c r="E23" s="68">
        <v>80015</v>
      </c>
      <c r="F23" s="68">
        <v>0</v>
      </c>
      <c r="G23" s="68">
        <v>68599</v>
      </c>
      <c r="H23" s="68">
        <v>0</v>
      </c>
      <c r="I23" s="55">
        <f t="shared" si="2"/>
        <v>148614</v>
      </c>
      <c r="J23" s="58">
        <f t="shared" si="0"/>
        <v>18997.059951425283</v>
      </c>
      <c r="K23" s="58">
        <f t="shared" si="1"/>
        <v>16123.901486383857</v>
      </c>
    </row>
    <row r="24" spans="1:11" ht="21.75" customHeight="1">
      <c r="A24" s="29">
        <v>18</v>
      </c>
      <c r="B24" s="19" t="s">
        <v>18</v>
      </c>
      <c r="C24" s="68">
        <v>4084</v>
      </c>
      <c r="D24" s="68">
        <v>4803</v>
      </c>
      <c r="E24" s="68">
        <v>67261</v>
      </c>
      <c r="F24" s="68">
        <v>0</v>
      </c>
      <c r="G24" s="68">
        <v>34583</v>
      </c>
      <c r="H24" s="68">
        <v>14456</v>
      </c>
      <c r="I24" s="55">
        <f t="shared" si="2"/>
        <v>116300</v>
      </c>
      <c r="J24" s="58">
        <f t="shared" si="0"/>
        <v>28476.9833496572</v>
      </c>
      <c r="K24" s="58">
        <f t="shared" si="1"/>
        <v>24214.0328961066</v>
      </c>
    </row>
    <row r="25" spans="1:11" ht="21.75" customHeight="1">
      <c r="A25" s="29">
        <v>19</v>
      </c>
      <c r="B25" s="19" t="s">
        <v>19</v>
      </c>
      <c r="C25" s="68">
        <v>1926</v>
      </c>
      <c r="D25" s="68">
        <v>2322</v>
      </c>
      <c r="E25" s="68">
        <v>28714</v>
      </c>
      <c r="F25" s="68">
        <v>0</v>
      </c>
      <c r="G25" s="68">
        <v>26226</v>
      </c>
      <c r="H25" s="68">
        <v>0</v>
      </c>
      <c r="I25" s="55">
        <f t="shared" si="2"/>
        <v>54940</v>
      </c>
      <c r="J25" s="58">
        <f t="shared" si="0"/>
        <v>28525.441329179648</v>
      </c>
      <c r="K25" s="58">
        <f t="shared" si="1"/>
        <v>23660.637381567612</v>
      </c>
    </row>
    <row r="26" spans="1:11" ht="21.75" customHeight="1">
      <c r="A26" s="29">
        <v>20</v>
      </c>
      <c r="B26" s="19" t="s">
        <v>20</v>
      </c>
      <c r="C26" s="68">
        <v>2903</v>
      </c>
      <c r="D26" s="68">
        <v>3395</v>
      </c>
      <c r="E26" s="68">
        <v>64024</v>
      </c>
      <c r="F26" s="68">
        <v>0</v>
      </c>
      <c r="G26" s="68">
        <v>47877</v>
      </c>
      <c r="H26" s="68">
        <v>0</v>
      </c>
      <c r="I26" s="55">
        <f t="shared" si="2"/>
        <v>111901</v>
      </c>
      <c r="J26" s="58">
        <f t="shared" si="0"/>
        <v>38546.67585256631</v>
      </c>
      <c r="K26" s="58">
        <f t="shared" si="1"/>
        <v>32960.53019145803</v>
      </c>
    </row>
    <row r="27" spans="1:11" ht="21.75" customHeight="1">
      <c r="A27" s="29">
        <v>21</v>
      </c>
      <c r="B27" s="19" t="s">
        <v>34</v>
      </c>
      <c r="C27" s="68">
        <v>2804</v>
      </c>
      <c r="D27" s="68">
        <v>3322</v>
      </c>
      <c r="E27" s="68">
        <v>27483</v>
      </c>
      <c r="F27" s="68">
        <v>2940</v>
      </c>
      <c r="G27" s="68">
        <v>12843</v>
      </c>
      <c r="H27" s="68">
        <v>8994</v>
      </c>
      <c r="I27" s="55">
        <f t="shared" si="2"/>
        <v>52260</v>
      </c>
      <c r="J27" s="58">
        <f t="shared" si="0"/>
        <v>18637.6604850214</v>
      </c>
      <c r="K27" s="58">
        <f t="shared" si="1"/>
        <v>15731.487055990367</v>
      </c>
    </row>
    <row r="28" spans="1:11" ht="21.75" customHeight="1">
      <c r="A28" s="29">
        <v>22</v>
      </c>
      <c r="B28" s="17" t="s">
        <v>35</v>
      </c>
      <c r="C28" s="68">
        <v>3082</v>
      </c>
      <c r="D28" s="68">
        <v>3672</v>
      </c>
      <c r="E28" s="68">
        <v>41318</v>
      </c>
      <c r="F28" s="68">
        <v>0</v>
      </c>
      <c r="G28" s="68">
        <v>32919</v>
      </c>
      <c r="H28" s="68">
        <v>0</v>
      </c>
      <c r="I28" s="55">
        <f t="shared" si="2"/>
        <v>74237</v>
      </c>
      <c r="J28" s="58">
        <f t="shared" si="0"/>
        <v>24087.280986372487</v>
      </c>
      <c r="K28" s="58">
        <f t="shared" si="1"/>
        <v>20217.047930283225</v>
      </c>
    </row>
    <row r="29" spans="1:11" ht="21.75" customHeight="1">
      <c r="A29" s="29">
        <v>23</v>
      </c>
      <c r="B29" s="17" t="s">
        <v>36</v>
      </c>
      <c r="C29" s="68">
        <v>6529</v>
      </c>
      <c r="D29" s="68">
        <v>7836</v>
      </c>
      <c r="E29" s="68">
        <v>99234</v>
      </c>
      <c r="F29" s="68">
        <v>0</v>
      </c>
      <c r="G29" s="68">
        <v>75285</v>
      </c>
      <c r="H29" s="68">
        <v>0</v>
      </c>
      <c r="I29" s="55">
        <f t="shared" si="2"/>
        <v>174519</v>
      </c>
      <c r="J29" s="58">
        <f t="shared" si="0"/>
        <v>26729.82079950988</v>
      </c>
      <c r="K29" s="58">
        <f t="shared" si="1"/>
        <v>22271.43950995406</v>
      </c>
    </row>
    <row r="30" spans="1:11" ht="21.75" customHeight="1">
      <c r="A30" s="29">
        <v>24</v>
      </c>
      <c r="B30" s="17" t="s">
        <v>37</v>
      </c>
      <c r="C30" s="68">
        <v>3935</v>
      </c>
      <c r="D30" s="68">
        <v>4852</v>
      </c>
      <c r="E30" s="68">
        <v>54227</v>
      </c>
      <c r="F30" s="68">
        <v>7702</v>
      </c>
      <c r="G30" s="68">
        <v>34427</v>
      </c>
      <c r="H30" s="68">
        <v>9126</v>
      </c>
      <c r="I30" s="55">
        <f t="shared" si="2"/>
        <v>105482</v>
      </c>
      <c r="J30" s="58">
        <f t="shared" si="0"/>
        <v>26806.09911054638</v>
      </c>
      <c r="K30" s="58">
        <f t="shared" si="1"/>
        <v>21739.901071723</v>
      </c>
    </row>
    <row r="31" spans="1:11" ht="21.75" customHeight="1">
      <c r="A31" s="29">
        <v>25</v>
      </c>
      <c r="B31" s="17" t="s">
        <v>38</v>
      </c>
      <c r="C31" s="68">
        <v>2918</v>
      </c>
      <c r="D31" s="68">
        <v>3491</v>
      </c>
      <c r="E31" s="68">
        <v>26436</v>
      </c>
      <c r="F31" s="68">
        <v>2991</v>
      </c>
      <c r="G31" s="68">
        <v>24249</v>
      </c>
      <c r="H31" s="68">
        <v>11034</v>
      </c>
      <c r="I31" s="55">
        <f t="shared" si="2"/>
        <v>64710</v>
      </c>
      <c r="J31" s="58">
        <f t="shared" si="0"/>
        <v>22176.148046607264</v>
      </c>
      <c r="K31" s="58">
        <f t="shared" si="1"/>
        <v>18536.23603551991</v>
      </c>
    </row>
    <row r="32" spans="1:11" ht="21.75" customHeight="1">
      <c r="A32" s="29">
        <v>26</v>
      </c>
      <c r="B32" s="17" t="s">
        <v>39</v>
      </c>
      <c r="C32" s="68">
        <v>2451</v>
      </c>
      <c r="D32" s="68">
        <v>2902</v>
      </c>
      <c r="E32" s="68">
        <v>33996</v>
      </c>
      <c r="F32" s="68">
        <v>0</v>
      </c>
      <c r="G32" s="68">
        <v>21689</v>
      </c>
      <c r="H32" s="68">
        <v>9028</v>
      </c>
      <c r="I32" s="55">
        <f t="shared" si="2"/>
        <v>64713</v>
      </c>
      <c r="J32" s="58">
        <f t="shared" si="0"/>
        <v>26402.69277845777</v>
      </c>
      <c r="K32" s="58">
        <f t="shared" si="1"/>
        <v>22299.44865609924</v>
      </c>
    </row>
    <row r="33" spans="1:11" ht="21.75" customHeight="1">
      <c r="A33" s="29">
        <v>27</v>
      </c>
      <c r="B33" s="26" t="s">
        <v>40</v>
      </c>
      <c r="C33" s="68">
        <v>2860</v>
      </c>
      <c r="D33" s="68">
        <v>3494</v>
      </c>
      <c r="E33" s="68">
        <v>53407</v>
      </c>
      <c r="F33" s="68">
        <v>5188</v>
      </c>
      <c r="G33" s="68">
        <v>23144</v>
      </c>
      <c r="H33" s="68">
        <v>8548</v>
      </c>
      <c r="I33" s="55">
        <f t="shared" si="2"/>
        <v>90287</v>
      </c>
      <c r="J33" s="58">
        <f t="shared" si="0"/>
        <v>31568.88111888112</v>
      </c>
      <c r="K33" s="58">
        <f t="shared" si="1"/>
        <v>25840.58385804236</v>
      </c>
    </row>
    <row r="34" spans="1:11" ht="21.75" customHeight="1">
      <c r="A34" s="29">
        <v>28</v>
      </c>
      <c r="B34" s="19" t="s">
        <v>41</v>
      </c>
      <c r="C34" s="68">
        <v>6170</v>
      </c>
      <c r="D34" s="68">
        <v>7382</v>
      </c>
      <c r="E34" s="68">
        <v>94982</v>
      </c>
      <c r="F34" s="68">
        <v>0</v>
      </c>
      <c r="G34" s="68">
        <v>77020</v>
      </c>
      <c r="H34" s="68">
        <v>0</v>
      </c>
      <c r="I34" s="55">
        <f t="shared" si="2"/>
        <v>172002</v>
      </c>
      <c r="J34" s="58">
        <f t="shared" si="0"/>
        <v>27877.14748784441</v>
      </c>
      <c r="K34" s="58">
        <f t="shared" si="1"/>
        <v>23300.18965050122</v>
      </c>
    </row>
    <row r="35" spans="1:11" ht="21.75" customHeight="1">
      <c r="A35" s="29">
        <v>29</v>
      </c>
      <c r="B35" s="19" t="s">
        <v>42</v>
      </c>
      <c r="C35" s="68">
        <v>2758</v>
      </c>
      <c r="D35" s="68">
        <v>3512</v>
      </c>
      <c r="E35" s="68">
        <v>58032</v>
      </c>
      <c r="F35" s="68">
        <v>0</v>
      </c>
      <c r="G35" s="68">
        <v>44125</v>
      </c>
      <c r="H35" s="68">
        <v>0</v>
      </c>
      <c r="I35" s="55">
        <f t="shared" si="2"/>
        <v>102157</v>
      </c>
      <c r="J35" s="58">
        <f t="shared" si="0"/>
        <v>37040.24655547498</v>
      </c>
      <c r="K35" s="58">
        <f t="shared" si="1"/>
        <v>29087.984054669705</v>
      </c>
    </row>
    <row r="36" spans="1:11" ht="21.75" customHeight="1">
      <c r="A36" s="29">
        <v>30</v>
      </c>
      <c r="B36" s="19" t="s">
        <v>43</v>
      </c>
      <c r="C36" s="68">
        <v>4402</v>
      </c>
      <c r="D36" s="68">
        <v>5712</v>
      </c>
      <c r="E36" s="68">
        <v>142598</v>
      </c>
      <c r="F36" s="68">
        <v>0</v>
      </c>
      <c r="G36" s="68">
        <v>58093</v>
      </c>
      <c r="H36" s="68">
        <v>0</v>
      </c>
      <c r="I36" s="55">
        <f t="shared" si="2"/>
        <v>200691</v>
      </c>
      <c r="J36" s="58">
        <f t="shared" si="0"/>
        <v>45590.867787369374</v>
      </c>
      <c r="K36" s="58">
        <f t="shared" si="1"/>
        <v>35134.97899159664</v>
      </c>
    </row>
    <row r="37" spans="1:11" ht="21.75" customHeight="1">
      <c r="A37" s="29">
        <v>31</v>
      </c>
      <c r="B37" s="19" t="s">
        <v>44</v>
      </c>
      <c r="C37" s="68">
        <v>2589</v>
      </c>
      <c r="D37" s="68">
        <v>3025</v>
      </c>
      <c r="E37" s="68">
        <v>30946</v>
      </c>
      <c r="F37" s="68">
        <v>0</v>
      </c>
      <c r="G37" s="68">
        <v>31541</v>
      </c>
      <c r="H37" s="68">
        <v>11666</v>
      </c>
      <c r="I37" s="55">
        <f t="shared" si="2"/>
        <v>74153</v>
      </c>
      <c r="J37" s="58">
        <f t="shared" si="0"/>
        <v>28641.56044804944</v>
      </c>
      <c r="K37" s="58">
        <f t="shared" si="1"/>
        <v>24513.388429752067</v>
      </c>
    </row>
    <row r="38" spans="1:11" ht="21.75" customHeight="1">
      <c r="A38" s="30">
        <v>32</v>
      </c>
      <c r="B38" s="23" t="s">
        <v>45</v>
      </c>
      <c r="C38" s="69">
        <v>3120</v>
      </c>
      <c r="D38" s="69">
        <v>3811</v>
      </c>
      <c r="E38" s="69">
        <v>62224</v>
      </c>
      <c r="F38" s="69">
        <v>0</v>
      </c>
      <c r="G38" s="69">
        <v>44046</v>
      </c>
      <c r="H38" s="69">
        <v>0</v>
      </c>
      <c r="I38" s="55">
        <f t="shared" si="2"/>
        <v>106270</v>
      </c>
      <c r="J38" s="58">
        <f t="shared" si="0"/>
        <v>34060.89743589744</v>
      </c>
      <c r="K38" s="58">
        <f t="shared" si="1"/>
        <v>27885.069535554972</v>
      </c>
    </row>
    <row r="39" spans="1:11" s="20" customFormat="1" ht="21.75" customHeight="1">
      <c r="A39" s="37"/>
      <c r="B39" s="38" t="s">
        <v>47</v>
      </c>
      <c r="C39" s="70">
        <f aca="true" t="shared" si="3" ref="C39:H39">SUM(C7:C38)</f>
        <v>154884</v>
      </c>
      <c r="D39" s="70">
        <f t="shared" si="3"/>
        <v>183748</v>
      </c>
      <c r="E39" s="70">
        <f t="shared" si="3"/>
        <v>2472063</v>
      </c>
      <c r="F39" s="70">
        <f t="shared" si="3"/>
        <v>48857</v>
      </c>
      <c r="G39" s="70">
        <f t="shared" si="3"/>
        <v>1535478</v>
      </c>
      <c r="H39" s="70">
        <f t="shared" si="3"/>
        <v>282390</v>
      </c>
      <c r="I39" s="58">
        <f>SUM(E39:H39)</f>
        <v>4338788</v>
      </c>
      <c r="J39" s="58">
        <f>SUM(I39*1000/C39)</f>
        <v>28013.145321660082</v>
      </c>
      <c r="K39" s="58">
        <f>SUM(I39*1000/D39)</f>
        <v>23612.708709754665</v>
      </c>
    </row>
    <row r="40" spans="1:11" ht="21.75" customHeight="1">
      <c r="A40" s="31">
        <v>33</v>
      </c>
      <c r="B40" s="24" t="s">
        <v>21</v>
      </c>
      <c r="C40" s="71">
        <v>2203</v>
      </c>
      <c r="D40" s="71">
        <v>2702</v>
      </c>
      <c r="E40" s="71">
        <v>41502</v>
      </c>
      <c r="F40" s="72">
        <v>0</v>
      </c>
      <c r="G40" s="71">
        <v>34804</v>
      </c>
      <c r="H40" s="72">
        <v>0</v>
      </c>
      <c r="I40" s="58">
        <f aca="true" t="shared" si="4" ref="I40:I51">SUM(E40:H40)</f>
        <v>76306</v>
      </c>
      <c r="J40" s="58">
        <f aca="true" t="shared" si="5" ref="J40:J51">SUM(I40*1000/C40)</f>
        <v>34637.31275533364</v>
      </c>
      <c r="K40" s="58">
        <f aca="true" t="shared" si="6" ref="K40:K51">SUM(I40*1000/D40)</f>
        <v>28240.562546262026</v>
      </c>
    </row>
    <row r="41" spans="1:11" ht="21.75" customHeight="1">
      <c r="A41" s="29">
        <v>34</v>
      </c>
      <c r="B41" s="19" t="s">
        <v>22</v>
      </c>
      <c r="C41" s="68">
        <v>1279</v>
      </c>
      <c r="D41" s="68">
        <v>1557</v>
      </c>
      <c r="E41" s="68">
        <v>21767</v>
      </c>
      <c r="F41" s="72">
        <v>0</v>
      </c>
      <c r="G41" s="68">
        <v>11086</v>
      </c>
      <c r="H41" s="72">
        <v>0</v>
      </c>
      <c r="I41" s="58">
        <f t="shared" si="4"/>
        <v>32853</v>
      </c>
      <c r="J41" s="58">
        <f t="shared" si="5"/>
        <v>25686.473807662234</v>
      </c>
      <c r="K41" s="58">
        <f t="shared" si="6"/>
        <v>21100.19267822736</v>
      </c>
    </row>
    <row r="42" spans="1:11" ht="21.75" customHeight="1">
      <c r="A42" s="29">
        <v>35</v>
      </c>
      <c r="B42" s="19" t="s">
        <v>46</v>
      </c>
      <c r="C42" s="68">
        <v>1316</v>
      </c>
      <c r="D42" s="68">
        <v>1572</v>
      </c>
      <c r="E42" s="68">
        <v>19708</v>
      </c>
      <c r="F42" s="72">
        <v>0</v>
      </c>
      <c r="G42" s="68">
        <v>14380</v>
      </c>
      <c r="H42" s="72">
        <v>0</v>
      </c>
      <c r="I42" s="58">
        <f t="shared" si="4"/>
        <v>34088</v>
      </c>
      <c r="J42" s="58">
        <f t="shared" si="5"/>
        <v>25902.73556231003</v>
      </c>
      <c r="K42" s="58">
        <f t="shared" si="6"/>
        <v>21684.47837150127</v>
      </c>
    </row>
    <row r="43" spans="1:11" ht="21.75" customHeight="1">
      <c r="A43" s="29">
        <v>36</v>
      </c>
      <c r="B43" s="19" t="s">
        <v>23</v>
      </c>
      <c r="C43" s="68">
        <v>1611</v>
      </c>
      <c r="D43" s="68">
        <v>1905</v>
      </c>
      <c r="E43" s="68">
        <v>30189</v>
      </c>
      <c r="F43" s="68">
        <v>0</v>
      </c>
      <c r="G43" s="68">
        <v>19100</v>
      </c>
      <c r="H43" s="68">
        <v>0</v>
      </c>
      <c r="I43" s="58">
        <f t="shared" si="4"/>
        <v>49289</v>
      </c>
      <c r="J43" s="58">
        <f t="shared" si="5"/>
        <v>30595.28243327126</v>
      </c>
      <c r="K43" s="58">
        <f t="shared" si="6"/>
        <v>25873.490813648295</v>
      </c>
    </row>
    <row r="44" spans="1:11" ht="21.75" customHeight="1">
      <c r="A44" s="29">
        <v>37</v>
      </c>
      <c r="B44" s="19" t="s">
        <v>24</v>
      </c>
      <c r="C44" s="68">
        <v>1290</v>
      </c>
      <c r="D44" s="68">
        <v>1564</v>
      </c>
      <c r="E44" s="68">
        <v>23499</v>
      </c>
      <c r="F44" s="68">
        <v>1487</v>
      </c>
      <c r="G44" s="68">
        <v>12622</v>
      </c>
      <c r="H44" s="68">
        <v>6504</v>
      </c>
      <c r="I44" s="58">
        <f t="shared" si="4"/>
        <v>44112</v>
      </c>
      <c r="J44" s="58">
        <f t="shared" si="5"/>
        <v>34195.348837209305</v>
      </c>
      <c r="K44" s="58">
        <f t="shared" si="6"/>
        <v>28204.60358056266</v>
      </c>
    </row>
    <row r="45" spans="1:11" ht="21.75" customHeight="1">
      <c r="A45" s="29">
        <v>38</v>
      </c>
      <c r="B45" s="19" t="s">
        <v>25</v>
      </c>
      <c r="C45" s="68">
        <v>975</v>
      </c>
      <c r="D45" s="68">
        <v>1141</v>
      </c>
      <c r="E45" s="68">
        <v>14613</v>
      </c>
      <c r="F45" s="72">
        <v>0</v>
      </c>
      <c r="G45" s="68">
        <v>14527</v>
      </c>
      <c r="H45" s="72">
        <v>0</v>
      </c>
      <c r="I45" s="58">
        <f t="shared" si="4"/>
        <v>29140</v>
      </c>
      <c r="J45" s="58">
        <f t="shared" si="5"/>
        <v>29887.17948717949</v>
      </c>
      <c r="K45" s="58">
        <f t="shared" si="6"/>
        <v>25539.00087642419</v>
      </c>
    </row>
    <row r="46" spans="1:11" ht="21.75" customHeight="1">
      <c r="A46" s="29">
        <v>39</v>
      </c>
      <c r="B46" s="19" t="s">
        <v>26</v>
      </c>
      <c r="C46" s="68">
        <v>2838</v>
      </c>
      <c r="D46" s="68">
        <v>3306</v>
      </c>
      <c r="E46" s="68">
        <v>37313</v>
      </c>
      <c r="F46" s="72">
        <v>0</v>
      </c>
      <c r="G46" s="68">
        <v>24859</v>
      </c>
      <c r="H46" s="72">
        <v>0</v>
      </c>
      <c r="I46" s="58">
        <f t="shared" si="4"/>
        <v>62172</v>
      </c>
      <c r="J46" s="58">
        <f t="shared" si="5"/>
        <v>21906.976744186046</v>
      </c>
      <c r="K46" s="58">
        <f t="shared" si="6"/>
        <v>18805.807622504537</v>
      </c>
    </row>
    <row r="47" spans="1:11" ht="21.75" customHeight="1">
      <c r="A47" s="29">
        <v>40</v>
      </c>
      <c r="B47" s="19" t="s">
        <v>27</v>
      </c>
      <c r="C47" s="68">
        <v>661</v>
      </c>
      <c r="D47" s="68">
        <v>798</v>
      </c>
      <c r="E47" s="68">
        <v>8616</v>
      </c>
      <c r="F47" s="68">
        <v>1241</v>
      </c>
      <c r="G47" s="68">
        <v>8038</v>
      </c>
      <c r="H47" s="68">
        <v>3553</v>
      </c>
      <c r="I47" s="58">
        <f t="shared" si="4"/>
        <v>21448</v>
      </c>
      <c r="J47" s="58">
        <f t="shared" si="5"/>
        <v>32447.806354009077</v>
      </c>
      <c r="K47" s="58">
        <f t="shared" si="6"/>
        <v>26877.19298245614</v>
      </c>
    </row>
    <row r="48" spans="1:11" ht="21.75" customHeight="1">
      <c r="A48" s="29">
        <v>41</v>
      </c>
      <c r="B48" s="19" t="s">
        <v>28</v>
      </c>
      <c r="C48" s="68">
        <v>1601</v>
      </c>
      <c r="D48" s="68">
        <v>2083</v>
      </c>
      <c r="E48" s="68">
        <v>45351</v>
      </c>
      <c r="F48" s="68">
        <v>2504</v>
      </c>
      <c r="G48" s="68">
        <v>11745</v>
      </c>
      <c r="H48" s="68">
        <v>7536</v>
      </c>
      <c r="I48" s="58">
        <f t="shared" si="4"/>
        <v>67136</v>
      </c>
      <c r="J48" s="58">
        <f t="shared" si="5"/>
        <v>41933.79138038726</v>
      </c>
      <c r="K48" s="58">
        <f t="shared" si="6"/>
        <v>32230.436869899182</v>
      </c>
    </row>
    <row r="49" spans="1:11" ht="21.75" customHeight="1">
      <c r="A49" s="29">
        <v>42</v>
      </c>
      <c r="B49" s="19" t="s">
        <v>29</v>
      </c>
      <c r="C49" s="68">
        <v>573</v>
      </c>
      <c r="D49" s="68">
        <v>693</v>
      </c>
      <c r="E49" s="68">
        <v>7145</v>
      </c>
      <c r="F49" s="68">
        <v>1601</v>
      </c>
      <c r="G49" s="68">
        <v>3737</v>
      </c>
      <c r="H49" s="68">
        <v>2613</v>
      </c>
      <c r="I49" s="58">
        <f t="shared" si="4"/>
        <v>15096</v>
      </c>
      <c r="J49" s="58">
        <f t="shared" si="5"/>
        <v>26345.549738219896</v>
      </c>
      <c r="K49" s="58">
        <f t="shared" si="6"/>
        <v>21783.549783549784</v>
      </c>
    </row>
    <row r="50" spans="1:11" ht="21.75" customHeight="1">
      <c r="A50" s="29">
        <v>43</v>
      </c>
      <c r="B50" s="19" t="s">
        <v>30</v>
      </c>
      <c r="C50" s="68">
        <v>1761</v>
      </c>
      <c r="D50" s="68">
        <v>2215</v>
      </c>
      <c r="E50" s="68">
        <v>48360</v>
      </c>
      <c r="F50" s="68">
        <v>3529</v>
      </c>
      <c r="G50" s="68">
        <v>13975</v>
      </c>
      <c r="H50" s="68">
        <v>6786</v>
      </c>
      <c r="I50" s="58">
        <f t="shared" si="4"/>
        <v>72650</v>
      </c>
      <c r="J50" s="58">
        <f t="shared" si="5"/>
        <v>41254.9687677456</v>
      </c>
      <c r="K50" s="58">
        <f t="shared" si="6"/>
        <v>32799.09706546275</v>
      </c>
    </row>
    <row r="51" spans="1:11" ht="21.75" customHeight="1">
      <c r="A51" s="30">
        <v>44</v>
      </c>
      <c r="B51" s="23" t="s">
        <v>31</v>
      </c>
      <c r="C51" s="69">
        <v>1054</v>
      </c>
      <c r="D51" s="69">
        <v>1245</v>
      </c>
      <c r="E51" s="69">
        <v>11326</v>
      </c>
      <c r="F51" s="69">
        <v>0</v>
      </c>
      <c r="G51" s="69">
        <v>8363</v>
      </c>
      <c r="H51" s="69">
        <v>5396</v>
      </c>
      <c r="I51" s="58">
        <f t="shared" si="4"/>
        <v>25085</v>
      </c>
      <c r="J51" s="58">
        <f t="shared" si="5"/>
        <v>23799.810246679317</v>
      </c>
      <c r="K51" s="58">
        <f t="shared" si="6"/>
        <v>20148.59437751004</v>
      </c>
    </row>
    <row r="52" spans="1:11" s="20" customFormat="1" ht="21.75" customHeight="1">
      <c r="A52" s="37"/>
      <c r="B52" s="39" t="s">
        <v>1</v>
      </c>
      <c r="C52" s="70">
        <f aca="true" t="shared" si="7" ref="C52:H52">SUM(C40:C51)</f>
        <v>17162</v>
      </c>
      <c r="D52" s="70">
        <f t="shared" si="7"/>
        <v>20781</v>
      </c>
      <c r="E52" s="70">
        <f t="shared" si="7"/>
        <v>309389</v>
      </c>
      <c r="F52" s="70">
        <f t="shared" si="7"/>
        <v>10362</v>
      </c>
      <c r="G52" s="70">
        <f t="shared" si="7"/>
        <v>177236</v>
      </c>
      <c r="H52" s="70">
        <f t="shared" si="7"/>
        <v>32388</v>
      </c>
      <c r="I52" s="58">
        <f>SUM(E52:H52)</f>
        <v>529375</v>
      </c>
      <c r="J52" s="58">
        <f>SUM(I52*1000/C52)</f>
        <v>30845.763896981705</v>
      </c>
      <c r="K52" s="58">
        <f>SUM(I52*1000/D52)</f>
        <v>25473.990664549347</v>
      </c>
    </row>
    <row r="53" spans="1:11" s="20" customFormat="1" ht="21.75" customHeight="1">
      <c r="A53" s="40"/>
      <c r="B53" s="41" t="s">
        <v>61</v>
      </c>
      <c r="C53" s="73">
        <f aca="true" t="shared" si="8" ref="C53:H53">SUM(C52+C39)</f>
        <v>172046</v>
      </c>
      <c r="D53" s="73">
        <f t="shared" si="8"/>
        <v>204529</v>
      </c>
      <c r="E53" s="73">
        <f t="shared" si="8"/>
        <v>2781452</v>
      </c>
      <c r="F53" s="73">
        <f t="shared" si="8"/>
        <v>59219</v>
      </c>
      <c r="G53" s="73">
        <f t="shared" si="8"/>
        <v>1712714</v>
      </c>
      <c r="H53" s="73">
        <f t="shared" si="8"/>
        <v>314778</v>
      </c>
      <c r="I53" s="59">
        <f>SUM(E53:H53)</f>
        <v>4868163</v>
      </c>
      <c r="J53" s="59">
        <f>SUM(I53*1000/C53)</f>
        <v>28295.705799611733</v>
      </c>
      <c r="K53" s="59">
        <f>SUM(I53*1000/D53)</f>
        <v>23801.82272440583</v>
      </c>
    </row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L1" sqref="L1"/>
    </sheetView>
  </sheetViews>
  <sheetFormatPr defaultColWidth="9.00390625" defaultRowHeight="13.5"/>
  <cols>
    <col min="1" max="1" width="4.625" style="2" customWidth="1"/>
    <col min="2" max="2" width="11.625" style="35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3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7" t="s">
        <v>64</v>
      </c>
      <c r="B2" s="34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75" t="s">
        <v>48</v>
      </c>
      <c r="B3" s="84" t="s">
        <v>49</v>
      </c>
      <c r="C3" s="78" t="s">
        <v>50</v>
      </c>
      <c r="D3" s="79"/>
      <c r="E3" s="78" t="s">
        <v>51</v>
      </c>
      <c r="F3" s="90"/>
      <c r="G3" s="90"/>
      <c r="H3" s="90"/>
      <c r="I3" s="14"/>
      <c r="J3" s="87" t="s">
        <v>52</v>
      </c>
      <c r="K3" s="87" t="s">
        <v>53</v>
      </c>
    </row>
    <row r="4" spans="1:11" s="1" customFormat="1" ht="17.25" customHeight="1">
      <c r="A4" s="76"/>
      <c r="B4" s="85"/>
      <c r="C4" s="80" t="s">
        <v>66</v>
      </c>
      <c r="D4" s="83" t="s">
        <v>65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s="1" customFormat="1" ht="17.25" customHeight="1">
      <c r="A5" s="76"/>
      <c r="B5" s="85"/>
      <c r="C5" s="81"/>
      <c r="D5" s="83"/>
      <c r="E5" s="88"/>
      <c r="F5" s="88"/>
      <c r="G5" s="88"/>
      <c r="H5" s="88"/>
      <c r="I5" s="15" t="s">
        <v>60</v>
      </c>
      <c r="J5" s="88"/>
      <c r="K5" s="88"/>
    </row>
    <row r="6" spans="1:11" s="1" customFormat="1" ht="17.25" customHeight="1">
      <c r="A6" s="77"/>
      <c r="B6" s="86"/>
      <c r="C6" s="82"/>
      <c r="D6" s="83"/>
      <c r="E6" s="89"/>
      <c r="F6" s="89"/>
      <c r="G6" s="89"/>
      <c r="H6" s="89"/>
      <c r="I6" s="16"/>
      <c r="J6" s="89"/>
      <c r="K6" s="89"/>
    </row>
    <row r="7" spans="1:11" ht="21.75" customHeight="1">
      <c r="A7" s="42">
        <v>1</v>
      </c>
      <c r="B7" s="43" t="s">
        <v>3</v>
      </c>
      <c r="C7" s="60">
        <f>SUM('一般＆退職・基礎:一般＆退職・介護'!C7)</f>
        <v>87942</v>
      </c>
      <c r="D7" s="60">
        <f>SUM('一般＆退職・基礎:一般＆退職・介護'!D7)</f>
        <v>129989</v>
      </c>
      <c r="E7" s="60">
        <f>SUM('一般＆退職・基礎:一般＆退職・介護'!E7)</f>
        <v>3318080</v>
      </c>
      <c r="F7" s="60">
        <f>SUM('一般＆退職・基礎:一般＆退職・介護'!F7)</f>
        <v>0</v>
      </c>
      <c r="G7" s="60">
        <f>SUM('一般＆退職・基礎:一般＆退職・介護'!G7)</f>
        <v>1344876</v>
      </c>
      <c r="H7" s="60">
        <f>SUM('一般＆退職・基礎:一般＆退職・介護'!H7)</f>
        <v>919358</v>
      </c>
      <c r="I7" s="60">
        <f>SUM('一般＆退職・基礎:一般＆退職・介護'!I7)</f>
        <v>5582314</v>
      </c>
      <c r="J7" s="60">
        <f>SUM(I7*1000/C7)</f>
        <v>63477.22362466171</v>
      </c>
      <c r="K7" s="60">
        <f>SUM(I7*1000/D7)</f>
        <v>42944.51068936603</v>
      </c>
    </row>
    <row r="8" spans="1:11" ht="21.75" customHeight="1">
      <c r="A8" s="44">
        <v>2</v>
      </c>
      <c r="B8" s="45" t="s">
        <v>4</v>
      </c>
      <c r="C8" s="61">
        <f>SUM('一般＆退職・基礎:一般＆退職・介護'!C8)</f>
        <v>51829</v>
      </c>
      <c r="D8" s="61">
        <f>SUM('一般＆退職・基礎:一般＆退職・介護'!D8)</f>
        <v>73211</v>
      </c>
      <c r="E8" s="61">
        <f>SUM('一般＆退職・基礎:一般＆退職・介護'!E8)</f>
        <v>1918691</v>
      </c>
      <c r="F8" s="61">
        <f>SUM('一般＆退職・基礎:一般＆退職・介護'!F8)</f>
        <v>0</v>
      </c>
      <c r="G8" s="61">
        <f>SUM('一般＆退職・基礎:一般＆退職・介護'!G8)</f>
        <v>696531</v>
      </c>
      <c r="H8" s="61">
        <f>SUM('一般＆退職・基礎:一般＆退職・介護'!H8)</f>
        <v>621993</v>
      </c>
      <c r="I8" s="61">
        <f>SUM('一般＆退職・基礎:一般＆退職・介護'!I8)</f>
        <v>3237215</v>
      </c>
      <c r="J8" s="61">
        <f aca="true" t="shared" si="0" ref="J8:J51">SUM(I8*1000/C8)</f>
        <v>62459.53037874549</v>
      </c>
      <c r="K8" s="61">
        <f aca="true" t="shared" si="1" ref="K8:K51">SUM(I8*1000/D8)</f>
        <v>44217.60391198044</v>
      </c>
    </row>
    <row r="9" spans="1:11" ht="21.75" customHeight="1">
      <c r="A9" s="44">
        <v>3</v>
      </c>
      <c r="B9" s="45" t="s">
        <v>5</v>
      </c>
      <c r="C9" s="61">
        <f>SUM('一般＆退職・基礎:一般＆退職・介護'!C9)</f>
        <v>50129</v>
      </c>
      <c r="D9" s="61">
        <f>SUM('一般＆退職・基礎:一般＆退職・介護'!D9)</f>
        <v>74024</v>
      </c>
      <c r="E9" s="61">
        <f>SUM('一般＆退職・基礎:一般＆退職・介護'!E9)</f>
        <v>2002136</v>
      </c>
      <c r="F9" s="61">
        <f>SUM('一般＆退職・基礎:一般＆退職・介護'!F9)</f>
        <v>0</v>
      </c>
      <c r="G9" s="61">
        <f>SUM('一般＆退職・基礎:一般＆退職・介護'!G9)</f>
        <v>775767</v>
      </c>
      <c r="H9" s="61">
        <f>SUM('一般＆退職・基礎:一般＆退職・介護'!H9)</f>
        <v>568168</v>
      </c>
      <c r="I9" s="61">
        <f>SUM('一般＆退職・基礎:一般＆退職・介護'!I9)</f>
        <v>3346071</v>
      </c>
      <c r="J9" s="61">
        <f t="shared" si="0"/>
        <v>66749.20704582178</v>
      </c>
      <c r="K9" s="61">
        <f t="shared" si="1"/>
        <v>45202.51540041068</v>
      </c>
    </row>
    <row r="10" spans="1:11" ht="21.75" customHeight="1">
      <c r="A10" s="44">
        <v>4</v>
      </c>
      <c r="B10" s="45" t="s">
        <v>6</v>
      </c>
      <c r="C10" s="61">
        <f>SUM('一般＆退職・基礎:一般＆退職・介護'!C10)</f>
        <v>51362</v>
      </c>
      <c r="D10" s="61">
        <f>SUM('一般＆退職・基礎:一般＆退職・介護'!D10)</f>
        <v>78967</v>
      </c>
      <c r="E10" s="61">
        <f>SUM('一般＆退職・基礎:一般＆退職・介護'!E10)</f>
        <v>2158790</v>
      </c>
      <c r="F10" s="61">
        <f>SUM('一般＆退職・基礎:一般＆退職・介護'!F10)</f>
        <v>0</v>
      </c>
      <c r="G10" s="61">
        <f>SUM('一般＆退職・基礎:一般＆退職・介護'!G10)</f>
        <v>681879</v>
      </c>
      <c r="H10" s="61">
        <f>SUM('一般＆退職・基礎:一般＆退職・介護'!H10)</f>
        <v>390535</v>
      </c>
      <c r="I10" s="61">
        <f>SUM('一般＆退職・基礎:一般＆退職・介護'!I10)</f>
        <v>3231204</v>
      </c>
      <c r="J10" s="61">
        <f t="shared" si="0"/>
        <v>62910.400685331566</v>
      </c>
      <c r="K10" s="61">
        <f t="shared" si="1"/>
        <v>40918.4089556397</v>
      </c>
    </row>
    <row r="11" spans="1:11" ht="21.75" customHeight="1">
      <c r="A11" s="44">
        <v>5</v>
      </c>
      <c r="B11" s="45" t="s">
        <v>7</v>
      </c>
      <c r="C11" s="61">
        <f>SUM('一般＆退職・基礎:一般＆退職・介護'!C11)</f>
        <v>26711</v>
      </c>
      <c r="D11" s="61">
        <f>SUM('一般＆退職・基礎:一般＆退職・介護'!D11)</f>
        <v>41091</v>
      </c>
      <c r="E11" s="61">
        <f>SUM('一般＆退職・基礎:一般＆退職・介護'!E11)</f>
        <v>931440</v>
      </c>
      <c r="F11" s="61">
        <f>SUM('一般＆退職・基礎:一般＆退職・介護'!F11)</f>
        <v>165766</v>
      </c>
      <c r="G11" s="61">
        <f>SUM('一般＆退職・基礎:一般＆退職・介護'!G11)</f>
        <v>390147</v>
      </c>
      <c r="H11" s="61">
        <f>SUM('一般＆退職・基礎:一般＆退職・介護'!H11)</f>
        <v>209681</v>
      </c>
      <c r="I11" s="61">
        <f>SUM('一般＆退職・基礎:一般＆退職・介護'!I11)</f>
        <v>1697034</v>
      </c>
      <c r="J11" s="61">
        <f t="shared" si="0"/>
        <v>63533.15113623601</v>
      </c>
      <c r="K11" s="61">
        <f t="shared" si="1"/>
        <v>41299.40862962692</v>
      </c>
    </row>
    <row r="12" spans="1:11" ht="21.75" customHeight="1">
      <c r="A12" s="44">
        <v>6</v>
      </c>
      <c r="B12" s="45" t="s">
        <v>8</v>
      </c>
      <c r="C12" s="61">
        <f>SUM('一般＆退職・基礎:一般＆退職・介護'!C12)</f>
        <v>18444</v>
      </c>
      <c r="D12" s="61">
        <f>SUM('一般＆退職・基礎:一般＆退職・介護'!D12)</f>
        <v>28887</v>
      </c>
      <c r="E12" s="61">
        <f>SUM('一般＆退職・基礎:一般＆退職・介護'!E12)</f>
        <v>681852</v>
      </c>
      <c r="F12" s="61">
        <f>SUM('一般＆退職・基礎:一般＆退職・介護'!F12)</f>
        <v>99735</v>
      </c>
      <c r="G12" s="61">
        <f>SUM('一般＆退職・基礎:一般＆退職・介護'!G12)</f>
        <v>230709</v>
      </c>
      <c r="H12" s="61">
        <f>SUM('一般＆退職・基礎:一般＆退職・介護'!H12)</f>
        <v>146161</v>
      </c>
      <c r="I12" s="61">
        <f>SUM('一般＆退職・基礎:一般＆退職・介護'!I12)</f>
        <v>1158457</v>
      </c>
      <c r="J12" s="61">
        <f t="shared" si="0"/>
        <v>62809.42311862936</v>
      </c>
      <c r="K12" s="61">
        <f t="shared" si="1"/>
        <v>40103.0567383252</v>
      </c>
    </row>
    <row r="13" spans="1:11" ht="21.75" customHeight="1">
      <c r="A13" s="44">
        <v>7</v>
      </c>
      <c r="B13" s="45" t="s">
        <v>32</v>
      </c>
      <c r="C13" s="61">
        <f>SUM('一般＆退職・基礎:一般＆退職・介護'!C13)</f>
        <v>27198</v>
      </c>
      <c r="D13" s="61">
        <f>SUM('一般＆退職・基礎:一般＆退職・介護'!D13)</f>
        <v>40859</v>
      </c>
      <c r="E13" s="61">
        <f>SUM('一般＆退職・基礎:一般＆退職・介護'!E13)</f>
        <v>935762</v>
      </c>
      <c r="F13" s="61">
        <f>SUM('一般＆退職・基礎:一般＆退職・介護'!F13)</f>
        <v>96779</v>
      </c>
      <c r="G13" s="61">
        <f>SUM('一般＆退職・基礎:一般＆退職・介護'!G13)</f>
        <v>391185</v>
      </c>
      <c r="H13" s="61">
        <f>SUM('一般＆退職・基礎:一般＆退職・介護'!H13)</f>
        <v>207848</v>
      </c>
      <c r="I13" s="61">
        <f>SUM('一般＆退職・基礎:一般＆退職・介護'!I13)</f>
        <v>1631574</v>
      </c>
      <c r="J13" s="61">
        <f t="shared" si="0"/>
        <v>59988.74917273329</v>
      </c>
      <c r="K13" s="61">
        <f t="shared" si="1"/>
        <v>39931.814288161724</v>
      </c>
    </row>
    <row r="14" spans="1:11" ht="21.75" customHeight="1">
      <c r="A14" s="44">
        <v>8</v>
      </c>
      <c r="B14" s="45" t="s">
        <v>9</v>
      </c>
      <c r="C14" s="61">
        <f>SUM('一般＆退職・基礎:一般＆退職・介護'!C14)</f>
        <v>15477</v>
      </c>
      <c r="D14" s="61">
        <f>SUM('一般＆退職・基礎:一般＆退職・介護'!D14)</f>
        <v>24474</v>
      </c>
      <c r="E14" s="61">
        <f>SUM('一般＆退職・基礎:一般＆退職・介護'!E14)</f>
        <v>616119</v>
      </c>
      <c r="F14" s="61">
        <f>SUM('一般＆退職・基礎:一般＆退職・介護'!F14)</f>
        <v>138182</v>
      </c>
      <c r="G14" s="61">
        <f>SUM('一般＆退職・基礎:一般＆退職・介護'!G14)</f>
        <v>197177</v>
      </c>
      <c r="H14" s="61">
        <f>SUM('一般＆退職・基礎:一般＆退職・介護'!H14)</f>
        <v>115866</v>
      </c>
      <c r="I14" s="61">
        <f>SUM('一般＆退職・基礎:一般＆退職・介護'!I14)</f>
        <v>1067344</v>
      </c>
      <c r="J14" s="61">
        <f t="shared" si="0"/>
        <v>68963.23576920592</v>
      </c>
      <c r="K14" s="61">
        <f t="shared" si="1"/>
        <v>43611.34264934216</v>
      </c>
    </row>
    <row r="15" spans="1:11" ht="21.75" customHeight="1">
      <c r="A15" s="44">
        <v>9</v>
      </c>
      <c r="B15" s="45" t="s">
        <v>33</v>
      </c>
      <c r="C15" s="61">
        <f>SUM('一般＆退職・基礎:一般＆退職・介護'!C15)</f>
        <v>22462</v>
      </c>
      <c r="D15" s="61">
        <f>SUM('一般＆退職・基礎:一般＆退職・介護'!D15)</f>
        <v>35284</v>
      </c>
      <c r="E15" s="61">
        <f>SUM('一般＆退職・基礎:一般＆退職・介護'!E15)</f>
        <v>924295</v>
      </c>
      <c r="F15" s="61">
        <f>SUM('一般＆退職・基礎:一般＆退職・介護'!F15)</f>
        <v>0</v>
      </c>
      <c r="G15" s="61">
        <f>SUM('一般＆退職・基礎:一般＆退職・介護'!G15)</f>
        <v>333660</v>
      </c>
      <c r="H15" s="61">
        <f>SUM('一般＆退職・基礎:一般＆退職・介護'!H15)</f>
        <v>176077</v>
      </c>
      <c r="I15" s="61">
        <f>SUM('一般＆退職・基礎:一般＆退職・介護'!I15)</f>
        <v>1434032</v>
      </c>
      <c r="J15" s="61">
        <f t="shared" si="0"/>
        <v>63842.578577152526</v>
      </c>
      <c r="K15" s="61">
        <f t="shared" si="1"/>
        <v>40642.5575331595</v>
      </c>
    </row>
    <row r="16" spans="1:11" ht="21.75" customHeight="1">
      <c r="A16" s="44">
        <v>10</v>
      </c>
      <c r="B16" s="45" t="s">
        <v>10</v>
      </c>
      <c r="C16" s="61">
        <f>SUM('一般＆退職・基礎:一般＆退職・介護'!C16)</f>
        <v>18480</v>
      </c>
      <c r="D16" s="61">
        <f>SUM('一般＆退職・基礎:一般＆退職・介護'!D16)</f>
        <v>27939</v>
      </c>
      <c r="E16" s="61">
        <f>SUM('一般＆退職・基礎:一般＆退職・介護'!E16)</f>
        <v>562766</v>
      </c>
      <c r="F16" s="61">
        <f>SUM('一般＆退職・基礎:一般＆退職・介護'!F16)</f>
        <v>108136</v>
      </c>
      <c r="G16" s="61">
        <f>SUM('一般＆退職・基礎:一般＆退職・介護'!G16)</f>
        <v>168984</v>
      </c>
      <c r="H16" s="61">
        <f>SUM('一般＆退職・基礎:一般＆退職・介護'!H16)</f>
        <v>133577</v>
      </c>
      <c r="I16" s="61">
        <f>SUM('一般＆退職・基礎:一般＆退職・介護'!I16)</f>
        <v>973463</v>
      </c>
      <c r="J16" s="61">
        <f t="shared" si="0"/>
        <v>52676.569264069265</v>
      </c>
      <c r="K16" s="61">
        <f t="shared" si="1"/>
        <v>34842.4424639393</v>
      </c>
    </row>
    <row r="17" spans="1:11" ht="21.75" customHeight="1">
      <c r="A17" s="44">
        <v>11</v>
      </c>
      <c r="B17" s="45" t="s">
        <v>11</v>
      </c>
      <c r="C17" s="61">
        <f>SUM('一般＆退職・基礎:一般＆退職・介護'!C17)</f>
        <v>9847</v>
      </c>
      <c r="D17" s="61">
        <f>SUM('一般＆退職・基礎:一般＆退職・介護'!D17)</f>
        <v>14270</v>
      </c>
      <c r="E17" s="61">
        <f>SUM('一般＆退職・基礎:一般＆退職・介護'!E17)</f>
        <v>271049</v>
      </c>
      <c r="F17" s="61">
        <f>SUM('一般＆退職・基礎:一般＆退職・介護'!F17)</f>
        <v>63749</v>
      </c>
      <c r="G17" s="61">
        <f>SUM('一般＆退職・基礎:一般＆退職・介護'!G17)</f>
        <v>135001</v>
      </c>
      <c r="H17" s="61">
        <f>SUM('一般＆退職・基礎:一般＆退職・介護'!H17)</f>
        <v>63367</v>
      </c>
      <c r="I17" s="61">
        <f>SUM('一般＆退職・基礎:一般＆退職・介護'!I17)</f>
        <v>533166</v>
      </c>
      <c r="J17" s="61">
        <f t="shared" si="0"/>
        <v>54145.01878744795</v>
      </c>
      <c r="K17" s="61">
        <f t="shared" si="1"/>
        <v>37362.71899088998</v>
      </c>
    </row>
    <row r="18" spans="1:11" ht="21.75" customHeight="1">
      <c r="A18" s="44">
        <v>12</v>
      </c>
      <c r="B18" s="45" t="s">
        <v>12</v>
      </c>
      <c r="C18" s="61">
        <f>SUM('一般＆退職・基礎:一般＆退職・介護'!C18)</f>
        <v>14839</v>
      </c>
      <c r="D18" s="61">
        <f>SUM('一般＆退職・基礎:一般＆退職・介護'!D18)</f>
        <v>21590</v>
      </c>
      <c r="E18" s="61">
        <f>SUM('一般＆退職・基礎:一般＆退職・介護'!E18)</f>
        <v>490356</v>
      </c>
      <c r="F18" s="61">
        <f>SUM('一般＆退職・基礎:一般＆退職・介護'!F18)</f>
        <v>103653</v>
      </c>
      <c r="G18" s="61">
        <f>SUM('一般＆退職・基礎:一般＆退職・介護'!G18)</f>
        <v>194008</v>
      </c>
      <c r="H18" s="61">
        <f>SUM('一般＆退職・基礎:一般＆退職・介護'!H18)</f>
        <v>100872</v>
      </c>
      <c r="I18" s="61">
        <f>SUM('一般＆退職・基礎:一般＆退職・介護'!I18)</f>
        <v>888889</v>
      </c>
      <c r="J18" s="61">
        <f t="shared" si="0"/>
        <v>59902.2171305344</v>
      </c>
      <c r="K18" s="61">
        <f t="shared" si="1"/>
        <v>41171.329319129225</v>
      </c>
    </row>
    <row r="19" spans="1:11" ht="21.75" customHeight="1">
      <c r="A19" s="44">
        <v>13</v>
      </c>
      <c r="B19" s="45" t="s">
        <v>13</v>
      </c>
      <c r="C19" s="61">
        <f>SUM('一般＆退職・基礎:一般＆退職・介護'!C19)</f>
        <v>27683</v>
      </c>
      <c r="D19" s="61">
        <f>SUM('一般＆退職・基礎:一般＆退職・介護'!D19)</f>
        <v>42246</v>
      </c>
      <c r="E19" s="61">
        <f>SUM('一般＆退職・基礎:一般＆退職・介護'!E19)</f>
        <v>1088162</v>
      </c>
      <c r="F19" s="61">
        <f>SUM('一般＆退職・基礎:一般＆退職・介護'!F19)</f>
        <v>0</v>
      </c>
      <c r="G19" s="61">
        <f>SUM('一般＆退職・基礎:一般＆退職・介護'!G19)</f>
        <v>474586</v>
      </c>
      <c r="H19" s="61">
        <f>SUM('一般＆退職・基礎:一般＆退職・介護'!H19)</f>
        <v>231476</v>
      </c>
      <c r="I19" s="61">
        <f>SUM('一般＆退職・基礎:一般＆退職・介護'!I19)</f>
        <v>1794224</v>
      </c>
      <c r="J19" s="61">
        <f t="shared" si="0"/>
        <v>64813.20666112777</v>
      </c>
      <c r="K19" s="61">
        <f t="shared" si="1"/>
        <v>42470.86114661743</v>
      </c>
    </row>
    <row r="20" spans="1:11" ht="21.75" customHeight="1">
      <c r="A20" s="44">
        <v>14</v>
      </c>
      <c r="B20" s="45" t="s">
        <v>14</v>
      </c>
      <c r="C20" s="61">
        <f>SUM('一般＆退職・基礎:一般＆退職・介護'!C20)</f>
        <v>39019</v>
      </c>
      <c r="D20" s="61">
        <f>SUM('一般＆退職・基礎:一般＆退職・介護'!D20)</f>
        <v>56028</v>
      </c>
      <c r="E20" s="61">
        <f>SUM('一般＆退職・基礎:一般＆退職・介護'!E20)</f>
        <v>1384705</v>
      </c>
      <c r="F20" s="61">
        <f>SUM('一般＆退職・基礎:一般＆退職・介護'!F20)</f>
        <v>0</v>
      </c>
      <c r="G20" s="61">
        <f>SUM('一般＆退職・基礎:一般＆退職・介護'!G20)</f>
        <v>606286</v>
      </c>
      <c r="H20" s="61">
        <f>SUM('一般＆退職・基礎:一般＆退職・介護'!H20)</f>
        <v>304675</v>
      </c>
      <c r="I20" s="61">
        <f>SUM('一般＆退職・基礎:一般＆退職・介護'!I20)</f>
        <v>2295666</v>
      </c>
      <c r="J20" s="61">
        <f t="shared" si="0"/>
        <v>58834.56777467388</v>
      </c>
      <c r="K20" s="61">
        <f t="shared" si="1"/>
        <v>40973.54893981581</v>
      </c>
    </row>
    <row r="21" spans="1:11" ht="21.75" customHeight="1">
      <c r="A21" s="44">
        <v>15</v>
      </c>
      <c r="B21" s="45" t="s">
        <v>15</v>
      </c>
      <c r="C21" s="61">
        <f>SUM('一般＆退職・基礎:一般＆退職・介護'!C21)</f>
        <v>27893</v>
      </c>
      <c r="D21" s="61">
        <f>SUM('一般＆退職・基礎:一般＆退職・介護'!D21)</f>
        <v>41854</v>
      </c>
      <c r="E21" s="61">
        <f>SUM('一般＆退職・基礎:一般＆退職・介護'!E21)</f>
        <v>1062854</v>
      </c>
      <c r="F21" s="61">
        <f>SUM('一般＆退職・基礎:一般＆退職・介護'!F21)</f>
        <v>157090</v>
      </c>
      <c r="G21" s="61">
        <f>SUM('一般＆退職・基礎:一般＆退職・介護'!G21)</f>
        <v>365281</v>
      </c>
      <c r="H21" s="61">
        <f>SUM('一般＆退職・基礎:一般＆退職・介護'!H21)</f>
        <v>212189</v>
      </c>
      <c r="I21" s="61">
        <f>SUM('一般＆退職・基礎:一般＆退職・介護'!I21)</f>
        <v>1797414</v>
      </c>
      <c r="J21" s="61">
        <f t="shared" si="0"/>
        <v>64439.608503925716</v>
      </c>
      <c r="K21" s="61">
        <f t="shared" si="1"/>
        <v>42944.85592774884</v>
      </c>
    </row>
    <row r="22" spans="1:11" ht="21.75" customHeight="1">
      <c r="A22" s="44">
        <v>16</v>
      </c>
      <c r="B22" s="45" t="s">
        <v>16</v>
      </c>
      <c r="C22" s="61">
        <f>SUM('一般＆退職・基礎:一般＆退職・介護'!C22)</f>
        <v>67825</v>
      </c>
      <c r="D22" s="61">
        <f>SUM('一般＆退職・基礎:一般＆退職・介護'!D22)</f>
        <v>100873</v>
      </c>
      <c r="E22" s="61">
        <f>SUM('一般＆退職・基礎:一般＆退職・介護'!E22)</f>
        <v>3120377</v>
      </c>
      <c r="F22" s="61">
        <f>SUM('一般＆退職・基礎:一般＆退職・介護'!F22)</f>
        <v>0</v>
      </c>
      <c r="G22" s="61">
        <f>SUM('一般＆退職・基礎:一般＆退職・介護'!G22)</f>
        <v>1104430</v>
      </c>
      <c r="H22" s="61">
        <f>SUM('一般＆退職・基礎:一般＆退職・介護'!H22)</f>
        <v>510802</v>
      </c>
      <c r="I22" s="61">
        <f>SUM('一般＆退職・基礎:一般＆退職・介護'!I22)</f>
        <v>4735609</v>
      </c>
      <c r="J22" s="61">
        <f t="shared" si="0"/>
        <v>69820.99520825654</v>
      </c>
      <c r="K22" s="61">
        <f t="shared" si="1"/>
        <v>46946.24924409902</v>
      </c>
    </row>
    <row r="23" spans="1:11" ht="21.75" customHeight="1">
      <c r="A23" s="44">
        <v>17</v>
      </c>
      <c r="B23" s="45" t="s">
        <v>17</v>
      </c>
      <c r="C23" s="61">
        <f>SUM('一般＆退職・基礎:一般＆退職・介護'!C23)</f>
        <v>45429</v>
      </c>
      <c r="D23" s="61">
        <f>SUM('一般＆退職・基礎:一般＆退職・介護'!D23)</f>
        <v>67225</v>
      </c>
      <c r="E23" s="61">
        <f>SUM('一般＆退職・基礎:一般＆退職・介護'!E23)</f>
        <v>1526830</v>
      </c>
      <c r="F23" s="61">
        <f>SUM('一般＆退職・基礎:一般＆退職・介護'!F23)</f>
        <v>0</v>
      </c>
      <c r="G23" s="61">
        <f>SUM('一般＆退職・基礎:一般＆退職・介護'!G23)</f>
        <v>563812</v>
      </c>
      <c r="H23" s="61">
        <f>SUM('一般＆退職・基礎:一般＆退職・介護'!H23)</f>
        <v>325229</v>
      </c>
      <c r="I23" s="61">
        <f>SUM('一般＆退職・基礎:一般＆退職・介護'!I23)</f>
        <v>2415871</v>
      </c>
      <c r="J23" s="61">
        <f t="shared" si="0"/>
        <v>53179.048625327436</v>
      </c>
      <c r="K23" s="61">
        <f t="shared" si="1"/>
        <v>35937.091855708444</v>
      </c>
    </row>
    <row r="24" spans="1:11" ht="21.75" customHeight="1">
      <c r="A24" s="44">
        <v>18</v>
      </c>
      <c r="B24" s="45" t="s">
        <v>18</v>
      </c>
      <c r="C24" s="61">
        <f>SUM('一般＆退職・基礎:一般＆退職・介護'!C24)</f>
        <v>24676</v>
      </c>
      <c r="D24" s="61">
        <f>SUM('一般＆退職・基礎:一般＆退職・介護'!D24)</f>
        <v>37247</v>
      </c>
      <c r="E24" s="61">
        <f>SUM('一般＆退職・基礎:一般＆退職・介護'!E24)</f>
        <v>994066</v>
      </c>
      <c r="F24" s="61">
        <f>SUM('一般＆退職・基礎:一般＆退職・介護'!F24)</f>
        <v>0</v>
      </c>
      <c r="G24" s="61">
        <f>SUM('一般＆退職・基礎:一般＆退職・介護'!G24)</f>
        <v>301779</v>
      </c>
      <c r="H24" s="61">
        <f>SUM('一般＆退職・基礎:一般＆退職・介護'!H24)</f>
        <v>204830</v>
      </c>
      <c r="I24" s="61">
        <f>SUM('一般＆退職・基礎:一般＆退職・介護'!I24)</f>
        <v>1500675</v>
      </c>
      <c r="J24" s="61">
        <f t="shared" si="0"/>
        <v>60815.16453233911</v>
      </c>
      <c r="K24" s="61">
        <f t="shared" si="1"/>
        <v>40289.82199908717</v>
      </c>
    </row>
    <row r="25" spans="1:11" ht="21.75" customHeight="1">
      <c r="A25" s="44">
        <v>19</v>
      </c>
      <c r="B25" s="45" t="s">
        <v>19</v>
      </c>
      <c r="C25" s="61">
        <f>SUM('一般＆退職・基礎:一般＆退職・介護'!C25)</f>
        <v>10798</v>
      </c>
      <c r="D25" s="61">
        <f>SUM('一般＆退職・基礎:一般＆退職・介護'!D25)</f>
        <v>16988</v>
      </c>
      <c r="E25" s="61">
        <f>SUM('一般＆退職・基礎:一般＆退職・介護'!E25)</f>
        <v>381569</v>
      </c>
      <c r="F25" s="61">
        <f>SUM('一般＆退職・基礎:一般＆退職・介護'!F25)</f>
        <v>0</v>
      </c>
      <c r="G25" s="61">
        <f>SUM('一般＆退職・基礎:一般＆退職・介護'!G25)</f>
        <v>187079</v>
      </c>
      <c r="H25" s="61">
        <f>SUM('一般＆退職・基礎:一般＆退職・介護'!H25)</f>
        <v>100317</v>
      </c>
      <c r="I25" s="61">
        <f>SUM('一般＆退職・基礎:一般＆退職・介護'!I25)</f>
        <v>668965</v>
      </c>
      <c r="J25" s="61">
        <f t="shared" si="0"/>
        <v>61952.67642155955</v>
      </c>
      <c r="K25" s="61">
        <f t="shared" si="1"/>
        <v>39378.67906757711</v>
      </c>
    </row>
    <row r="26" spans="1:11" ht="21.75" customHeight="1">
      <c r="A26" s="44">
        <v>20</v>
      </c>
      <c r="B26" s="45" t="s">
        <v>20</v>
      </c>
      <c r="C26" s="61">
        <f>SUM('一般＆退職・基礎:一般＆退職・介護'!C26)</f>
        <v>18401</v>
      </c>
      <c r="D26" s="61">
        <f>SUM('一般＆退職・基礎:一般＆退職・介護'!D26)</f>
        <v>28007</v>
      </c>
      <c r="E26" s="61">
        <f>SUM('一般＆退職・基礎:一般＆退職・介護'!E26)</f>
        <v>891626</v>
      </c>
      <c r="F26" s="61">
        <f>SUM('一般＆退職・基礎:一般＆退職・介護'!F26)</f>
        <v>0</v>
      </c>
      <c r="G26" s="61">
        <f>SUM('一般＆退職・基礎:一般＆退職・介護'!G26)</f>
        <v>367405</v>
      </c>
      <c r="H26" s="61">
        <f>SUM('一般＆退職・基礎:一般＆退職・介護'!H26)</f>
        <v>175080</v>
      </c>
      <c r="I26" s="61">
        <f>SUM('一般＆退職・基礎:一般＆退職・介護'!I26)</f>
        <v>1434111</v>
      </c>
      <c r="J26" s="61">
        <f t="shared" si="0"/>
        <v>77936.579533721</v>
      </c>
      <c r="K26" s="61">
        <f t="shared" si="1"/>
        <v>51205.44863784054</v>
      </c>
    </row>
    <row r="27" spans="1:11" ht="21.75" customHeight="1">
      <c r="A27" s="44">
        <v>21</v>
      </c>
      <c r="B27" s="45" t="s">
        <v>34</v>
      </c>
      <c r="C27" s="61">
        <f>SUM('一般＆退職・基礎:一般＆退職・介護'!C27)</f>
        <v>16194</v>
      </c>
      <c r="D27" s="61">
        <f>SUM('一般＆退職・基礎:一般＆退職・介護'!D27)</f>
        <v>24524</v>
      </c>
      <c r="E27" s="61">
        <f>SUM('一般＆退職・基礎:一般＆退職・介護'!E27)</f>
        <v>474146</v>
      </c>
      <c r="F27" s="61">
        <f>SUM('一般＆退職・基礎:一般＆退職・介護'!F27)</f>
        <v>75350</v>
      </c>
      <c r="G27" s="61">
        <f>SUM('一般＆退職・基礎:一般＆退職・介護'!G27)</f>
        <v>159378</v>
      </c>
      <c r="H27" s="61">
        <f>SUM('一般＆退職・基礎:一般＆退職・介護'!H27)</f>
        <v>109886</v>
      </c>
      <c r="I27" s="61">
        <f>SUM('一般＆退職・基礎:一般＆退職・介護'!I27)</f>
        <v>818760</v>
      </c>
      <c r="J27" s="61">
        <f aca="true" t="shared" si="2" ref="J27:J32">SUM(I27*1000/C27)</f>
        <v>50559.466469062616</v>
      </c>
      <c r="K27" s="61">
        <f aca="true" t="shared" si="3" ref="K27:K32">SUM(I27*1000/D27)</f>
        <v>33386.070787799705</v>
      </c>
    </row>
    <row r="28" spans="1:11" ht="21.75" customHeight="1">
      <c r="A28" s="44">
        <v>22</v>
      </c>
      <c r="B28" s="46" t="s">
        <v>35</v>
      </c>
      <c r="C28" s="61">
        <f>SUM('一般＆退職・基礎:一般＆退職・介護'!C28)</f>
        <v>18468</v>
      </c>
      <c r="D28" s="61">
        <f>SUM('一般＆退職・基礎:一般＆退職・介護'!D28)</f>
        <v>28342</v>
      </c>
      <c r="E28" s="61">
        <f>SUM('一般＆退職・基礎:一般＆退職・介護'!E28)</f>
        <v>636146</v>
      </c>
      <c r="F28" s="61">
        <f>SUM('一般＆退職・基礎:一般＆退職・介護'!F28)</f>
        <v>0</v>
      </c>
      <c r="G28" s="61">
        <f>SUM('一般＆退職・基礎:一般＆退職・介護'!G28)</f>
        <v>376225</v>
      </c>
      <c r="H28" s="61">
        <f>SUM('一般＆退職・基礎:一般＆退職・介護'!H28)</f>
        <v>118745</v>
      </c>
      <c r="I28" s="61">
        <f>SUM('一般＆退職・基礎:一般＆退職・介護'!I28)</f>
        <v>1131116</v>
      </c>
      <c r="J28" s="61">
        <f t="shared" si="2"/>
        <v>61247.34676196665</v>
      </c>
      <c r="K28" s="61">
        <f t="shared" si="3"/>
        <v>39909.53355444217</v>
      </c>
    </row>
    <row r="29" spans="1:11" ht="21.75" customHeight="1">
      <c r="A29" s="44">
        <v>23</v>
      </c>
      <c r="B29" s="46" t="s">
        <v>36</v>
      </c>
      <c r="C29" s="61">
        <f>SUM('一般＆退職・基礎:一般＆退職・介護'!C29)</f>
        <v>37237</v>
      </c>
      <c r="D29" s="61">
        <f>SUM('一般＆退職・基礎:一般＆退職・介護'!D29)</f>
        <v>58014</v>
      </c>
      <c r="E29" s="61">
        <f>SUM('一般＆退職・基礎:一般＆退職・介護'!E29)</f>
        <v>1501663</v>
      </c>
      <c r="F29" s="61">
        <f>SUM('一般＆退職・基礎:一般＆退職・介護'!F29)</f>
        <v>0</v>
      </c>
      <c r="G29" s="61">
        <f>SUM('一般＆退職・基礎:一般＆退職・介護'!G29)</f>
        <v>615485</v>
      </c>
      <c r="H29" s="61">
        <f>SUM('一般＆退職・基礎:一般＆退職・介護'!H29)</f>
        <v>297340</v>
      </c>
      <c r="I29" s="61">
        <f>SUM('一般＆退職・基礎:一般＆退職・介護'!I29)</f>
        <v>2414488</v>
      </c>
      <c r="J29" s="61">
        <f t="shared" si="2"/>
        <v>64841.0989070011</v>
      </c>
      <c r="K29" s="61">
        <f t="shared" si="3"/>
        <v>41619.05746888682</v>
      </c>
    </row>
    <row r="30" spans="1:11" ht="21.75" customHeight="1">
      <c r="A30" s="44">
        <v>24</v>
      </c>
      <c r="B30" s="46" t="s">
        <v>37</v>
      </c>
      <c r="C30" s="61">
        <f>SUM('一般＆退職・基礎:一般＆退職・介護'!C30)</f>
        <v>21315</v>
      </c>
      <c r="D30" s="61">
        <f>SUM('一般＆退職・基礎:一般＆退職・介護'!D30)</f>
        <v>34982</v>
      </c>
      <c r="E30" s="61">
        <f>SUM('一般＆退職・基礎:一般＆退職・介護'!E30)</f>
        <v>861107</v>
      </c>
      <c r="F30" s="61">
        <f>SUM('一般＆退職・基礎:一般＆退職・介護'!F30)</f>
        <v>134497</v>
      </c>
      <c r="G30" s="61">
        <f>SUM('一般＆退職・基礎:一般＆退職・介護'!G30)</f>
        <v>402062</v>
      </c>
      <c r="H30" s="61">
        <f>SUM('一般＆退職・基礎:一般＆退職・介護'!H30)</f>
        <v>150368</v>
      </c>
      <c r="I30" s="61">
        <f>SUM('一般＆退職・基礎:一般＆退職・介護'!I30)</f>
        <v>1548034</v>
      </c>
      <c r="J30" s="61">
        <f t="shared" si="2"/>
        <v>72626.50715458597</v>
      </c>
      <c r="K30" s="61">
        <f t="shared" si="3"/>
        <v>44252.30118346578</v>
      </c>
    </row>
    <row r="31" spans="1:11" ht="21.75" customHeight="1">
      <c r="A31" s="44">
        <v>25</v>
      </c>
      <c r="B31" s="46" t="s">
        <v>38</v>
      </c>
      <c r="C31" s="61">
        <f>SUM('一般＆退職・基礎:一般＆退職・介護'!C31)</f>
        <v>16460</v>
      </c>
      <c r="D31" s="61">
        <f>SUM('一般＆退職・基礎:一般＆退職・介護'!D31)</f>
        <v>25821</v>
      </c>
      <c r="E31" s="61">
        <f>SUM('一般＆退職・基礎:一般＆退職・介護'!E31)</f>
        <v>546424</v>
      </c>
      <c r="F31" s="61">
        <f>SUM('一般＆退職・基礎:一般＆退職・介護'!F31)</f>
        <v>113791</v>
      </c>
      <c r="G31" s="61">
        <f>SUM('一般＆退職・基礎:一般＆退職・介護'!G31)</f>
        <v>191156</v>
      </c>
      <c r="H31" s="61">
        <f>SUM('一般＆退職・基礎:一般＆退職・介護'!H31)</f>
        <v>128908</v>
      </c>
      <c r="I31" s="61">
        <f>SUM('一般＆退職・基礎:一般＆退職・介護'!I31)</f>
        <v>980279</v>
      </c>
      <c r="J31" s="61">
        <f t="shared" si="2"/>
        <v>59555.2247873633</v>
      </c>
      <c r="K31" s="61">
        <f t="shared" si="3"/>
        <v>37964.408814530805</v>
      </c>
    </row>
    <row r="32" spans="1:11" ht="21.75" customHeight="1">
      <c r="A32" s="44">
        <v>26</v>
      </c>
      <c r="B32" s="46" t="s">
        <v>39</v>
      </c>
      <c r="C32" s="61">
        <f>SUM('一般＆退職・基礎:一般＆退職・介護'!C32)</f>
        <v>14607</v>
      </c>
      <c r="D32" s="61">
        <f>SUM('一般＆退職・基礎:一般＆退職・介護'!D32)</f>
        <v>22604</v>
      </c>
      <c r="E32" s="61">
        <f>SUM('一般＆退職・基礎:一般＆退職・介護'!E32)</f>
        <v>507318</v>
      </c>
      <c r="F32" s="61">
        <f>SUM('一般＆退職・基礎:一般＆退職・介護'!F32)</f>
        <v>69002</v>
      </c>
      <c r="G32" s="61">
        <f>SUM('一般＆退職・基礎:一般＆退職・介護'!G32)</f>
        <v>240310</v>
      </c>
      <c r="H32" s="61">
        <f>SUM('一般＆退職・基礎:一般＆退職・介護'!H32)</f>
        <v>121429</v>
      </c>
      <c r="I32" s="61">
        <f>SUM('一般＆退職・基礎:一般＆退職・介護'!I32)</f>
        <v>938059</v>
      </c>
      <c r="J32" s="61">
        <f t="shared" si="2"/>
        <v>64219.82611076881</v>
      </c>
      <c r="K32" s="61">
        <f t="shared" si="3"/>
        <v>41499.69032029729</v>
      </c>
    </row>
    <row r="33" spans="1:11" ht="21.75" customHeight="1">
      <c r="A33" s="44">
        <v>27</v>
      </c>
      <c r="B33" s="47" t="s">
        <v>40</v>
      </c>
      <c r="C33" s="61">
        <f>SUM('一般＆退職・基礎:一般＆退職・介護'!C33)</f>
        <v>15716</v>
      </c>
      <c r="D33" s="61">
        <f>SUM('一般＆退職・基礎:一般＆退職・介護'!D33)</f>
        <v>25082</v>
      </c>
      <c r="E33" s="61">
        <f>SUM('一般＆退職・基礎:一般＆退職・介護'!E33)</f>
        <v>551851</v>
      </c>
      <c r="F33" s="61">
        <f>SUM('一般＆退職・基礎:一般＆退職・介護'!F33)</f>
        <v>88409</v>
      </c>
      <c r="G33" s="61">
        <f>SUM('一般＆退職・基礎:一般＆退職・介護'!G33)</f>
        <v>219108</v>
      </c>
      <c r="H33" s="61">
        <f>SUM('一般＆退職・基礎:一般＆退職・介護'!H33)</f>
        <v>131120</v>
      </c>
      <c r="I33" s="61">
        <f>SUM('一般＆退職・基礎:一般＆退職・介護'!I33)</f>
        <v>990488</v>
      </c>
      <c r="J33" s="61">
        <f t="shared" si="0"/>
        <v>63024.179180453044</v>
      </c>
      <c r="K33" s="61">
        <f t="shared" si="1"/>
        <v>39489.99282353879</v>
      </c>
    </row>
    <row r="34" spans="1:11" ht="21.75" customHeight="1">
      <c r="A34" s="44">
        <v>28</v>
      </c>
      <c r="B34" s="45" t="s">
        <v>41</v>
      </c>
      <c r="C34" s="61">
        <f>SUM('一般＆退職・基礎:一般＆退職・介護'!C34)</f>
        <v>33006</v>
      </c>
      <c r="D34" s="61">
        <f>SUM('一般＆退職・基礎:一般＆退職・介護'!D34)</f>
        <v>50864</v>
      </c>
      <c r="E34" s="61">
        <f>SUM('一般＆退職・基礎:一般＆退職・介護'!E34)</f>
        <v>1388789</v>
      </c>
      <c r="F34" s="61">
        <f>SUM('一般＆退職・基礎:一般＆退職・介護'!F34)</f>
        <v>0</v>
      </c>
      <c r="G34" s="61">
        <f>SUM('一般＆退職・基礎:一般＆退職・介護'!G34)</f>
        <v>524149</v>
      </c>
      <c r="H34" s="61">
        <f>SUM('一般＆退職・基礎:一般＆退職・介護'!H34)</f>
        <v>302948</v>
      </c>
      <c r="I34" s="61">
        <f>SUM('一般＆退職・基礎:一般＆退職・介護'!I34)</f>
        <v>2215886</v>
      </c>
      <c r="J34" s="61">
        <f t="shared" si="0"/>
        <v>67135.85408713567</v>
      </c>
      <c r="K34" s="61">
        <f t="shared" si="1"/>
        <v>43564.918213274614</v>
      </c>
    </row>
    <row r="35" spans="1:11" ht="21.75" customHeight="1">
      <c r="A35" s="44">
        <v>29</v>
      </c>
      <c r="B35" s="45" t="s">
        <v>42</v>
      </c>
      <c r="C35" s="61">
        <f>SUM('一般＆退職・基礎:一般＆退職・介護'!C35)</f>
        <v>14846</v>
      </c>
      <c r="D35" s="61">
        <f>SUM('一般＆退職・基礎:一般＆退職・介護'!D35)</f>
        <v>24754</v>
      </c>
      <c r="E35" s="61">
        <f>SUM('一般＆退職・基礎:一般＆退職・介護'!E35)</f>
        <v>676632</v>
      </c>
      <c r="F35" s="61">
        <f>SUM('一般＆退職・基礎:一般＆退職・介護'!F35)</f>
        <v>0</v>
      </c>
      <c r="G35" s="61">
        <f>SUM('一般＆退職・基礎:一般＆退職・介護'!G35)</f>
        <v>294216</v>
      </c>
      <c r="H35" s="61">
        <f>SUM('一般＆退職・基礎:一般＆退職・介護'!H35)</f>
        <v>144106</v>
      </c>
      <c r="I35" s="61">
        <f>SUM('一般＆退職・基礎:一般＆退職・介護'!I35)</f>
        <v>1114954</v>
      </c>
      <c r="J35" s="61">
        <f t="shared" si="0"/>
        <v>75101.30674929274</v>
      </c>
      <c r="K35" s="61">
        <f t="shared" si="1"/>
        <v>45041.36705178961</v>
      </c>
    </row>
    <row r="36" spans="1:11" ht="21.75" customHeight="1">
      <c r="A36" s="44">
        <v>30</v>
      </c>
      <c r="B36" s="45" t="s">
        <v>43</v>
      </c>
      <c r="C36" s="61">
        <f>SUM('一般＆退職・基礎:一般＆退職・介護'!C36)</f>
        <v>25742</v>
      </c>
      <c r="D36" s="61">
        <f>SUM('一般＆退職・基礎:一般＆退職・介護'!D36)</f>
        <v>42506</v>
      </c>
      <c r="E36" s="61">
        <f>SUM('一般＆退職・基礎:一般＆退職・介護'!E36)</f>
        <v>1208485</v>
      </c>
      <c r="F36" s="61">
        <f>SUM('一般＆退職・基礎:一般＆退職・介護'!F36)</f>
        <v>0</v>
      </c>
      <c r="G36" s="61">
        <f>SUM('一般＆退職・基礎:一般＆退職・介護'!G36)</f>
        <v>514158</v>
      </c>
      <c r="H36" s="61">
        <f>SUM('一般＆退職・基礎:一般＆退職・介護'!H36)</f>
        <v>226766</v>
      </c>
      <c r="I36" s="61">
        <f>SUM('一般＆退職・基礎:一般＆退職・介護'!I36)</f>
        <v>1949409</v>
      </c>
      <c r="J36" s="61">
        <f t="shared" si="0"/>
        <v>75728.73125631265</v>
      </c>
      <c r="K36" s="61">
        <f t="shared" si="1"/>
        <v>45861.97242742201</v>
      </c>
    </row>
    <row r="37" spans="1:11" ht="21.75" customHeight="1">
      <c r="A37" s="44">
        <v>31</v>
      </c>
      <c r="B37" s="45" t="s">
        <v>44</v>
      </c>
      <c r="C37" s="61">
        <f>SUM('一般＆退職・基礎:一般＆退職・介護'!C37)</f>
        <v>15557</v>
      </c>
      <c r="D37" s="61">
        <f>SUM('一般＆退職・基礎:一般＆退職・介護'!D37)</f>
        <v>23583</v>
      </c>
      <c r="E37" s="61">
        <f>SUM('一般＆退職・基礎:一般＆退職・介護'!E37)</f>
        <v>629300</v>
      </c>
      <c r="F37" s="61">
        <f>SUM('一般＆退職・基礎:一般＆退職・介護'!F37)</f>
        <v>0</v>
      </c>
      <c r="G37" s="61">
        <f>SUM('一般＆退職・基礎:一般＆退職・介護'!G37)</f>
        <v>279378</v>
      </c>
      <c r="H37" s="61">
        <f>SUM('一般＆退職・基礎:一般＆退職・介護'!H37)</f>
        <v>120875</v>
      </c>
      <c r="I37" s="61">
        <f>SUM('一般＆退職・基礎:一般＆退職・介護'!I37)</f>
        <v>1029553</v>
      </c>
      <c r="J37" s="61">
        <f t="shared" si="0"/>
        <v>66179.4047695571</v>
      </c>
      <c r="K37" s="61">
        <f t="shared" si="1"/>
        <v>43656.57465123182</v>
      </c>
    </row>
    <row r="38" spans="1:11" ht="21.75" customHeight="1">
      <c r="A38" s="48">
        <v>32</v>
      </c>
      <c r="B38" s="49" t="s">
        <v>45</v>
      </c>
      <c r="C38" s="62">
        <f>SUM('一般＆退職・基礎:一般＆退職・介護'!C38)</f>
        <v>18306</v>
      </c>
      <c r="D38" s="62">
        <f>SUM('一般＆退職・基礎:一般＆退職・介護'!D38)</f>
        <v>28705</v>
      </c>
      <c r="E38" s="62">
        <f>SUM('一般＆退職・基礎:一般＆退職・介護'!E38)</f>
        <v>675796</v>
      </c>
      <c r="F38" s="62">
        <f>SUM('一般＆退職・基礎:一般＆退職・介護'!F38)</f>
        <v>0</v>
      </c>
      <c r="G38" s="62">
        <f>SUM('一般＆退職・基礎:一般＆退職・介護'!G38)</f>
        <v>320264</v>
      </c>
      <c r="H38" s="62">
        <f>SUM('一般＆退職・基礎:一般＆退職・介護'!H38)</f>
        <v>146223</v>
      </c>
      <c r="I38" s="62">
        <f>SUM('一般＆退職・基礎:一般＆退職・介護'!I38)</f>
        <v>1142283</v>
      </c>
      <c r="J38" s="62">
        <f t="shared" si="0"/>
        <v>62399.377253359555</v>
      </c>
      <c r="K38" s="62">
        <f t="shared" si="1"/>
        <v>39793.86866399582</v>
      </c>
    </row>
    <row r="39" spans="1:11" s="32" customFormat="1" ht="21.75" customHeight="1">
      <c r="A39" s="37"/>
      <c r="B39" s="38" t="s">
        <v>47</v>
      </c>
      <c r="C39" s="63">
        <f>SUM('一般＆退職・基礎:一般＆退職・介護'!C39)</f>
        <v>903898</v>
      </c>
      <c r="D39" s="63">
        <f>SUM('一般＆退職・基礎:一般＆退職・介護'!D39)</f>
        <v>1370834</v>
      </c>
      <c r="E39" s="63">
        <f>SUM('一般＆退職・基礎:一般＆退職・介護'!E39)</f>
        <v>34919182</v>
      </c>
      <c r="F39" s="63">
        <f>SUM('一般＆退職・基礎:一般＆退職・介護'!F39)</f>
        <v>1414139</v>
      </c>
      <c r="G39" s="63">
        <f>SUM('一般＆退職・基礎:一般＆退職・介護'!G39)</f>
        <v>13646471</v>
      </c>
      <c r="H39" s="63">
        <f>SUM('一般＆退職・基礎:一般＆退職・介護'!H39)</f>
        <v>7716815</v>
      </c>
      <c r="I39" s="63">
        <f>SUM('一般＆退職・基礎:一般＆退職・介護'!I39)</f>
        <v>57696607</v>
      </c>
      <c r="J39" s="63">
        <f t="shared" si="0"/>
        <v>63830.88246682701</v>
      </c>
      <c r="K39" s="63">
        <f t="shared" si="1"/>
        <v>42088.6898048925</v>
      </c>
    </row>
    <row r="40" spans="1:11" ht="21.75" customHeight="1">
      <c r="A40" s="50">
        <v>33</v>
      </c>
      <c r="B40" s="51" t="s">
        <v>21</v>
      </c>
      <c r="C40" s="64">
        <f>SUM('一般＆退職・基礎:一般＆退職・介護'!C40)</f>
        <v>12651</v>
      </c>
      <c r="D40" s="64">
        <f>SUM('一般＆退職・基礎:一般＆退職・介護'!D40)</f>
        <v>20198</v>
      </c>
      <c r="E40" s="64">
        <f>SUM('一般＆退職・基礎:一般＆退職・介護'!E40)</f>
        <v>504048</v>
      </c>
      <c r="F40" s="64">
        <f>SUM('一般＆退職・基礎:一般＆退職・介護'!F40)</f>
        <v>64658</v>
      </c>
      <c r="G40" s="64">
        <f>SUM('一般＆退職・基礎:一般＆退職・介護'!G40)</f>
        <v>235819</v>
      </c>
      <c r="H40" s="64">
        <f>SUM('一般＆退職・基礎:一般＆退職・介護'!H40)</f>
        <v>100259</v>
      </c>
      <c r="I40" s="64">
        <f>SUM('一般＆退職・基礎:一般＆退職・介護'!I40)</f>
        <v>904784</v>
      </c>
      <c r="J40" s="64">
        <f t="shared" si="0"/>
        <v>71518.77321950834</v>
      </c>
      <c r="K40" s="64">
        <f t="shared" si="1"/>
        <v>44795.722348747404</v>
      </c>
    </row>
    <row r="41" spans="1:11" ht="21.75" customHeight="1">
      <c r="A41" s="44">
        <v>34</v>
      </c>
      <c r="B41" s="45" t="s">
        <v>22</v>
      </c>
      <c r="C41" s="61">
        <f>SUM('一般＆退職・基礎:一般＆退職・介護'!C41)</f>
        <v>6929</v>
      </c>
      <c r="D41" s="61">
        <f>SUM('一般＆退職・基礎:一般＆退職・介護'!D41)</f>
        <v>10675</v>
      </c>
      <c r="E41" s="61">
        <f>SUM('一般＆退職・基礎:一般＆退職・介護'!E41)</f>
        <v>227206</v>
      </c>
      <c r="F41" s="61">
        <f>SUM('一般＆退職・基礎:一般＆退職・介護'!F41)</f>
        <v>29060</v>
      </c>
      <c r="G41" s="61">
        <f>SUM('一般＆退職・基礎:一般＆退職・介護'!G41)</f>
        <v>100798</v>
      </c>
      <c r="H41" s="61">
        <f>SUM('一般＆退職・基礎:一般＆退職・介護'!H41)</f>
        <v>52875</v>
      </c>
      <c r="I41" s="61">
        <f>SUM('一般＆退職・基礎:一般＆退職・介護'!I41)</f>
        <v>409939</v>
      </c>
      <c r="J41" s="61">
        <f t="shared" si="0"/>
        <v>59162.794053976046</v>
      </c>
      <c r="K41" s="61">
        <f t="shared" si="1"/>
        <v>38401.77985948478</v>
      </c>
    </row>
    <row r="42" spans="1:11" ht="21.75" customHeight="1">
      <c r="A42" s="44">
        <v>35</v>
      </c>
      <c r="B42" s="45" t="s">
        <v>46</v>
      </c>
      <c r="C42" s="61">
        <f>SUM('一般＆退職・基礎:一般＆退職・介護'!C42)</f>
        <v>7624</v>
      </c>
      <c r="D42" s="61">
        <f>SUM('一般＆退職・基礎:一般＆退職・介護'!D42)</f>
        <v>11674</v>
      </c>
      <c r="E42" s="61">
        <f>SUM('一般＆退職・基礎:一般＆退職・介護'!E42)</f>
        <v>279304</v>
      </c>
      <c r="F42" s="61">
        <f>SUM('一般＆退職・基礎:一般＆退職・介護'!F42)</f>
        <v>0</v>
      </c>
      <c r="G42" s="61">
        <f>SUM('一般＆退職・基礎:一般＆退職・介護'!G42)</f>
        <v>122615</v>
      </c>
      <c r="H42" s="61">
        <f>SUM('一般＆退職・基礎:一般＆退職・介護'!H42)</f>
        <v>63477</v>
      </c>
      <c r="I42" s="61">
        <f>SUM('一般＆退職・基礎:一般＆退職・介護'!I42)</f>
        <v>465396</v>
      </c>
      <c r="J42" s="61">
        <f t="shared" si="0"/>
        <v>61043.54669464848</v>
      </c>
      <c r="K42" s="61">
        <f t="shared" si="1"/>
        <v>39866.027068699674</v>
      </c>
    </row>
    <row r="43" spans="1:11" ht="21.75" customHeight="1">
      <c r="A43" s="44">
        <v>36</v>
      </c>
      <c r="B43" s="45" t="s">
        <v>23</v>
      </c>
      <c r="C43" s="61">
        <f>SUM('一般＆退職・基礎:一般＆退職・介護'!C43)</f>
        <v>9845</v>
      </c>
      <c r="D43" s="61">
        <f>SUM('一般＆退職・基礎:一般＆退職・介護'!D43)</f>
        <v>14607</v>
      </c>
      <c r="E43" s="61">
        <f>SUM('一般＆退職・基礎:一般＆退職・介護'!E43)</f>
        <v>419205</v>
      </c>
      <c r="F43" s="61">
        <f>SUM('一般＆退職・基礎:一般＆退職・介護'!F43)</f>
        <v>0</v>
      </c>
      <c r="G43" s="61">
        <f>SUM('一般＆退職・基礎:一般＆退職・介護'!G43)</f>
        <v>155355</v>
      </c>
      <c r="H43" s="61">
        <f>SUM('一般＆退職・基礎:一般＆退職・介護'!H43)</f>
        <v>83934</v>
      </c>
      <c r="I43" s="61">
        <f>SUM('一般＆退職・基礎:一般＆退職・介護'!I43)</f>
        <v>658494</v>
      </c>
      <c r="J43" s="61">
        <f t="shared" si="0"/>
        <v>66886.13509395633</v>
      </c>
      <c r="K43" s="61">
        <f t="shared" si="1"/>
        <v>45080.71472581639</v>
      </c>
    </row>
    <row r="44" spans="1:11" ht="21.75" customHeight="1">
      <c r="A44" s="44">
        <v>37</v>
      </c>
      <c r="B44" s="45" t="s">
        <v>24</v>
      </c>
      <c r="C44" s="61">
        <f>SUM('一般＆退職・基礎:一般＆退職・介護'!C44)</f>
        <v>7472</v>
      </c>
      <c r="D44" s="61">
        <f>SUM('一般＆退職・基礎:一般＆退職・介護'!D44)</f>
        <v>11296</v>
      </c>
      <c r="E44" s="61">
        <f>SUM('一般＆退職・基礎:一般＆退職・介護'!E44)</f>
        <v>239778</v>
      </c>
      <c r="F44" s="61">
        <f>SUM('一般＆退職・基礎:一般＆退職・介護'!F44)</f>
        <v>37259</v>
      </c>
      <c r="G44" s="61">
        <f>SUM('一般＆退職・基礎:一般＆退職・介護'!G44)</f>
        <v>88649</v>
      </c>
      <c r="H44" s="61">
        <f>SUM('一般＆退職・基礎:一般＆退職・介護'!H44)</f>
        <v>51084</v>
      </c>
      <c r="I44" s="61">
        <f>SUM('一般＆退職・基礎:一般＆退職・介護'!I44)</f>
        <v>416770</v>
      </c>
      <c r="J44" s="61">
        <f t="shared" si="0"/>
        <v>55777.56959314775</v>
      </c>
      <c r="K44" s="61">
        <f t="shared" si="1"/>
        <v>36895.3611898017</v>
      </c>
    </row>
    <row r="45" spans="1:11" ht="21.75" customHeight="1">
      <c r="A45" s="44">
        <v>38</v>
      </c>
      <c r="B45" s="45" t="s">
        <v>25</v>
      </c>
      <c r="C45" s="61">
        <f>SUM('一般＆退職・基礎:一般＆退職・介護'!C45)</f>
        <v>5753</v>
      </c>
      <c r="D45" s="61">
        <f>SUM('一般＆退職・基礎:一般＆退職・介護'!D45)</f>
        <v>8551</v>
      </c>
      <c r="E45" s="61">
        <f>SUM('一般＆退職・基礎:一般＆退職・介護'!E45)</f>
        <v>255816</v>
      </c>
      <c r="F45" s="61">
        <f>SUM('一般＆退職・基礎:一般＆退職・介護'!F45)</f>
        <v>0</v>
      </c>
      <c r="G45" s="61">
        <f>SUM('一般＆退職・基礎:一般＆退職・介護'!G45)</f>
        <v>104995</v>
      </c>
      <c r="H45" s="61">
        <f>SUM('一般＆退職・基礎:一般＆退職・介護'!H45)</f>
        <v>47104</v>
      </c>
      <c r="I45" s="61">
        <f>SUM('一般＆退職・基礎:一般＆退職・介護'!I45)</f>
        <v>407915</v>
      </c>
      <c r="J45" s="61">
        <f t="shared" si="0"/>
        <v>70904.74535025204</v>
      </c>
      <c r="K45" s="61">
        <f t="shared" si="1"/>
        <v>47703.777335984094</v>
      </c>
    </row>
    <row r="46" spans="1:11" ht="21.75" customHeight="1">
      <c r="A46" s="44">
        <v>39</v>
      </c>
      <c r="B46" s="45" t="s">
        <v>26</v>
      </c>
      <c r="C46" s="61">
        <f>SUM('一般＆退職・基礎:一般＆退職・介護'!C46)</f>
        <v>16366</v>
      </c>
      <c r="D46" s="61">
        <f>SUM('一般＆退職・基礎:一般＆退職・介護'!D46)</f>
        <v>24768</v>
      </c>
      <c r="E46" s="61">
        <f>SUM('一般＆退職・基礎:一般＆退職・介護'!E46)</f>
        <v>616776</v>
      </c>
      <c r="F46" s="61">
        <f>SUM('一般＆退職・基礎:一般＆退職・介護'!F46)</f>
        <v>0</v>
      </c>
      <c r="G46" s="61">
        <f>SUM('一般＆退職・基礎:一般＆退職・介護'!G46)</f>
        <v>260444</v>
      </c>
      <c r="H46" s="61">
        <f>SUM('一般＆退職・基礎:一般＆退職・介護'!H46)</f>
        <v>136982</v>
      </c>
      <c r="I46" s="61">
        <f>SUM('一般＆退職・基礎:一般＆退職・介護'!I46)</f>
        <v>1014202</v>
      </c>
      <c r="J46" s="61">
        <f t="shared" si="0"/>
        <v>61970.05988023952</v>
      </c>
      <c r="K46" s="61">
        <f t="shared" si="1"/>
        <v>40948.078165374674</v>
      </c>
    </row>
    <row r="47" spans="1:11" ht="21.75" customHeight="1">
      <c r="A47" s="44">
        <v>40</v>
      </c>
      <c r="B47" s="45" t="s">
        <v>27</v>
      </c>
      <c r="C47" s="61">
        <f>SUM('一般＆退職・基礎:一般＆退職・介護'!C47)</f>
        <v>3475</v>
      </c>
      <c r="D47" s="61">
        <f>SUM('一般＆退職・基礎:一般＆退職・介護'!D47)</f>
        <v>5490</v>
      </c>
      <c r="E47" s="61">
        <f>SUM('一般＆退職・基礎:一般＆退職・介護'!E47)</f>
        <v>140837</v>
      </c>
      <c r="F47" s="61">
        <f>SUM('一般＆退職・基礎:一般＆退職・介護'!F47)</f>
        <v>35385</v>
      </c>
      <c r="G47" s="61">
        <f>SUM('一般＆退職・基礎:一般＆退職・介護'!G47)</f>
        <v>60794</v>
      </c>
      <c r="H47" s="61">
        <f>SUM('一般＆退職・基礎:一般＆退職・介護'!H47)</f>
        <v>34055</v>
      </c>
      <c r="I47" s="61">
        <f>SUM('一般＆退職・基礎:一般＆退職・介護'!I47)</f>
        <v>271071</v>
      </c>
      <c r="J47" s="61">
        <f t="shared" si="0"/>
        <v>78006.04316546762</v>
      </c>
      <c r="K47" s="61">
        <f t="shared" si="1"/>
        <v>49375.40983606558</v>
      </c>
    </row>
    <row r="48" spans="1:11" ht="21.75" customHeight="1">
      <c r="A48" s="44">
        <v>41</v>
      </c>
      <c r="B48" s="45" t="s">
        <v>28</v>
      </c>
      <c r="C48" s="61">
        <f>SUM('一般＆退職・基礎:一般＆退職・介護'!C48)</f>
        <v>9531</v>
      </c>
      <c r="D48" s="61">
        <f>SUM('一般＆退職・基礎:一般＆退職・介護'!D48)</f>
        <v>16119</v>
      </c>
      <c r="E48" s="61">
        <f>SUM('一般＆退職・基礎:一般＆退職・介護'!E48)</f>
        <v>507598</v>
      </c>
      <c r="F48" s="61">
        <f>SUM('一般＆退職・基礎:一般＆退職・介護'!F48)</f>
        <v>62410</v>
      </c>
      <c r="G48" s="61">
        <f>SUM('一般＆退職・基礎:一般＆退職・介護'!G48)</f>
        <v>173699</v>
      </c>
      <c r="H48" s="61">
        <f>SUM('一般＆退職・基礎:一般＆退職・介護'!H48)</f>
        <v>85866</v>
      </c>
      <c r="I48" s="61">
        <f>SUM('一般＆退職・基礎:一般＆退職・介護'!I48)</f>
        <v>829573</v>
      </c>
      <c r="J48" s="61">
        <f t="shared" si="0"/>
        <v>87039.4502150876</v>
      </c>
      <c r="K48" s="61">
        <f t="shared" si="1"/>
        <v>51465.53756436503</v>
      </c>
    </row>
    <row r="49" spans="1:11" ht="21.75" customHeight="1">
      <c r="A49" s="44">
        <v>42</v>
      </c>
      <c r="B49" s="45" t="s">
        <v>29</v>
      </c>
      <c r="C49" s="61">
        <f>SUM('一般＆退職・基礎:一般＆退職・介護'!C49)</f>
        <v>3215</v>
      </c>
      <c r="D49" s="61">
        <f>SUM('一般＆退職・基礎:一般＆退職・介護'!D49)</f>
        <v>5045</v>
      </c>
      <c r="E49" s="61">
        <f>SUM('一般＆退職・基礎:一般＆退職・介護'!E49)</f>
        <v>131377</v>
      </c>
      <c r="F49" s="61">
        <f>SUM('一般＆退職・基礎:一般＆退職・介護'!F49)</f>
        <v>31362</v>
      </c>
      <c r="G49" s="61">
        <f>SUM('一般＆退職・基礎:一般＆退職・介護'!G49)</f>
        <v>44554</v>
      </c>
      <c r="H49" s="61">
        <f>SUM('一般＆退職・基礎:一般＆退職・介護'!H49)</f>
        <v>26559</v>
      </c>
      <c r="I49" s="61">
        <f>SUM('一般＆退職・基礎:一般＆退職・介護'!I49)</f>
        <v>233852</v>
      </c>
      <c r="J49" s="61">
        <f t="shared" si="0"/>
        <v>72737.79160186625</v>
      </c>
      <c r="K49" s="61">
        <f t="shared" si="1"/>
        <v>46353.221010901885</v>
      </c>
    </row>
    <row r="50" spans="1:11" ht="21.75" customHeight="1">
      <c r="A50" s="44">
        <v>43</v>
      </c>
      <c r="B50" s="45" t="s">
        <v>30</v>
      </c>
      <c r="C50" s="61">
        <f>SUM('一般＆退職・基礎:一般＆退職・介護'!C50)</f>
        <v>9385</v>
      </c>
      <c r="D50" s="61">
        <f>SUM('一般＆退職・基礎:一般＆退職・介護'!D50)</f>
        <v>15657</v>
      </c>
      <c r="E50" s="61">
        <f>SUM('一般＆退職・基礎:一般＆退職・介護'!E50)</f>
        <v>474671</v>
      </c>
      <c r="F50" s="61">
        <f>SUM('一般＆退職・基礎:一般＆退職・介護'!F50)</f>
        <v>80987</v>
      </c>
      <c r="G50" s="61">
        <f>SUM('一般＆退職・基礎:一般＆退職・介護'!G50)</f>
        <v>150834</v>
      </c>
      <c r="H50" s="61">
        <f>SUM('一般＆退職・基礎:一般＆退職・介護'!H50)</f>
        <v>79127</v>
      </c>
      <c r="I50" s="61">
        <f>SUM('一般＆退職・基礎:一般＆退職・介護'!I50)</f>
        <v>785619</v>
      </c>
      <c r="J50" s="61">
        <f t="shared" si="0"/>
        <v>83710.06925945658</v>
      </c>
      <c r="K50" s="61">
        <f t="shared" si="1"/>
        <v>50176.85380341062</v>
      </c>
    </row>
    <row r="51" spans="1:11" ht="21.75" customHeight="1">
      <c r="A51" s="48">
        <v>44</v>
      </c>
      <c r="B51" s="49" t="s">
        <v>31</v>
      </c>
      <c r="C51" s="65">
        <f>SUM('一般＆退職・基礎:一般＆退職・介護'!C51)</f>
        <v>7142</v>
      </c>
      <c r="D51" s="65">
        <f>SUM('一般＆退職・基礎:一般＆退職・介護'!D51)</f>
        <v>10741</v>
      </c>
      <c r="E51" s="65">
        <f>SUM('一般＆退職・基礎:一般＆退職・介護'!E51)</f>
        <v>221833</v>
      </c>
      <c r="F51" s="65">
        <f>SUM('一般＆退職・基礎:一般＆退職・介護'!F51)</f>
        <v>0</v>
      </c>
      <c r="G51" s="65">
        <f>SUM('一般＆退職・基礎:一般＆退職・介護'!G51)</f>
        <v>99764</v>
      </c>
      <c r="H51" s="65">
        <f>SUM('一般＆退職・基礎:一般＆退職・介護'!H51)</f>
        <v>60163</v>
      </c>
      <c r="I51" s="65">
        <f>SUM('一般＆退職・基礎:一般＆退職・介護'!I51)</f>
        <v>381760</v>
      </c>
      <c r="J51" s="62">
        <f t="shared" si="0"/>
        <v>53452.81433772053</v>
      </c>
      <c r="K51" s="62">
        <f t="shared" si="1"/>
        <v>35542.314495857</v>
      </c>
    </row>
    <row r="52" spans="1:11" s="32" customFormat="1" ht="21.75" customHeight="1">
      <c r="A52" s="37"/>
      <c r="B52" s="52" t="s">
        <v>1</v>
      </c>
      <c r="C52" s="63">
        <f>SUM('一般＆退職・基礎:一般＆退職・介護'!C52)</f>
        <v>99388</v>
      </c>
      <c r="D52" s="63">
        <f>SUM('一般＆退職・基礎:一般＆退職・介護'!D52)</f>
        <v>154821</v>
      </c>
      <c r="E52" s="63">
        <f>SUM('一般＆退職・基礎:一般＆退職・介護'!E52)</f>
        <v>4018449</v>
      </c>
      <c r="F52" s="63">
        <f>SUM('一般＆退職・基礎:一般＆退職・介護'!F52)</f>
        <v>341121</v>
      </c>
      <c r="G52" s="63">
        <f>SUM('一般＆退職・基礎:一般＆退職・介護'!G52)</f>
        <v>1598320</v>
      </c>
      <c r="H52" s="63">
        <f>SUM('一般＆退職・基礎:一般＆退職・介護'!H52)</f>
        <v>821485</v>
      </c>
      <c r="I52" s="63">
        <f>SUM('一般＆退職・基礎:一般＆退職・介護'!I52)</f>
        <v>6779375</v>
      </c>
      <c r="J52" s="63">
        <f>SUM(I52*1000/C52)</f>
        <v>68211.20255966515</v>
      </c>
      <c r="K52" s="63">
        <f>SUM(I52*1000/D52)</f>
        <v>43788.47184813429</v>
      </c>
    </row>
    <row r="53" spans="1:11" s="32" customFormat="1" ht="21.75" customHeight="1">
      <c r="A53" s="40"/>
      <c r="B53" s="53" t="s">
        <v>61</v>
      </c>
      <c r="C53" s="66">
        <f>SUM('一般＆退職・基礎:一般＆退職・介護'!C53)</f>
        <v>1003286</v>
      </c>
      <c r="D53" s="66">
        <f>SUM('一般＆退職・基礎:一般＆退職・介護'!D53)</f>
        <v>1525655</v>
      </c>
      <c r="E53" s="66">
        <f>SUM('一般＆退職・基礎:一般＆退職・介護'!E53)</f>
        <v>38937631</v>
      </c>
      <c r="F53" s="66">
        <f>SUM('一般＆退職・基礎:一般＆退職・介護'!F53)</f>
        <v>1755260</v>
      </c>
      <c r="G53" s="66">
        <f>SUM('一般＆退職・基礎:一般＆退職・介護'!G53)</f>
        <v>15244791</v>
      </c>
      <c r="H53" s="66">
        <f>SUM('一般＆退職・基礎:一般＆退職・介護'!H53)</f>
        <v>8538300</v>
      </c>
      <c r="I53" s="66">
        <f>SUM('一般＆退職・基礎:一般＆退職・介護'!I53)</f>
        <v>64475982</v>
      </c>
      <c r="J53" s="66">
        <f>SUM(I53*1000/C53)</f>
        <v>64264.80784143305</v>
      </c>
      <c r="K53" s="66">
        <f>SUM(I53*1000/D53)</f>
        <v>42261.18093540151</v>
      </c>
    </row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政策企画部情報システム課</cp:lastModifiedBy>
  <cp:lastPrinted>2021-02-08T02:01:33Z</cp:lastPrinted>
  <dcterms:created xsi:type="dcterms:W3CDTF">2003-03-10T00:04:38Z</dcterms:created>
  <dcterms:modified xsi:type="dcterms:W3CDTF">2023-03-30T00:17:00Z</dcterms:modified>
  <cp:category/>
  <cp:version/>
  <cp:contentType/>
  <cp:contentStatus/>
</cp:coreProperties>
</file>