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00" windowHeight="10185" tabRatio="713" activeTab="0"/>
  </bookViews>
  <sheets>
    <sheet name="一般＆退職・基礎" sheetId="1" r:id="rId1"/>
    <sheet name="一般＆退職・後期" sheetId="2" r:id="rId2"/>
    <sheet name="一般＆退職・介護" sheetId="3" r:id="rId3"/>
    <sheet name="合計・基礎+介護" sheetId="4" r:id="rId4"/>
  </sheets>
  <definedNames>
    <definedName name="_xlnm.Print_Area" localSheetId="2">'一般＆退職・介護'!$A$1:$K$53</definedName>
    <definedName name="_xlnm.Print_Area" localSheetId="0">'一般＆退職・基礎'!$A$1:$K$53</definedName>
    <definedName name="_xlnm.Print_Area" localSheetId="1">'一般＆退職・後期'!$A$1:$K$53</definedName>
    <definedName name="_xlnm.Print_Area" localSheetId="3">'合計・基礎+介護'!$A$1:$K$53</definedName>
  </definedNames>
  <calcPr fullCalcOnLoad="1"/>
</workbook>
</file>

<file path=xl/sharedStrings.xml><?xml version="1.0" encoding="utf-8"?>
<sst xmlns="http://schemas.openxmlformats.org/spreadsheetml/2006/main" count="249" uniqueCount="68">
  <si>
    <t>平等割額　（千円）</t>
  </si>
  <si>
    <t>（町 村 計）</t>
  </si>
  <si>
    <t>（1）基礎課税額に係る分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</si>
  <si>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</si>
  <si>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</si>
  <si>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</si>
  <si>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</si>
  <si>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</si>
  <si>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</si>
  <si>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</si>
  <si>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</si>
  <si>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</si>
  <si>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</si>
  <si>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</si>
  <si>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</si>
  <si>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</si>
  <si>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</si>
  <si>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</si>
  <si>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</si>
  <si>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</si>
  <si>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</si>
  <si>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</si>
  <si>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</si>
  <si>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</si>
  <si>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</si>
  <si>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</si>
  <si>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</si>
  <si>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</si>
  <si>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</si>
  <si>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</si>
  <si>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</si>
  <si>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</si>
  <si>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</si>
  <si>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</si>
  <si>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</si>
  <si>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</si>
  <si>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</si>
  <si>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</si>
  <si>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</si>
  <si>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</si>
  <si>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</si>
  <si>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</si>
  <si>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</si>
  <si>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</si>
  <si>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</si>
  <si>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</si>
  <si>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</si>
  <si>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</si>
  <si>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番号</t>
  </si>
  <si>
    <t>市町村名</t>
  </si>
  <si>
    <t>国民健康保険</t>
  </si>
  <si>
    <t>国　民　健　康　保　険　税</t>
  </si>
  <si>
    <t>１世帯当たりの保険税の額（円）</t>
  </si>
  <si>
    <t>被保険者１人当たりの保険税額（円）</t>
  </si>
  <si>
    <t>世　帯　数　　　　　　　　（世帯）</t>
  </si>
  <si>
    <t>被保険者数（人）</t>
  </si>
  <si>
    <t>所得割額　（千円）</t>
  </si>
  <si>
    <t>資産割額　（千円）</t>
  </si>
  <si>
    <t>均等割額　（千円）</t>
  </si>
  <si>
    <t>総　　額</t>
  </si>
  <si>
    <t>（千円）</t>
  </si>
  <si>
    <t>（市町村計）</t>
  </si>
  <si>
    <t>（2）後期高齢者支援金等課税額に係る分</t>
  </si>
  <si>
    <t>（3）介護納付金課税額に係る分</t>
  </si>
  <si>
    <t>（4）合計（基礎＋後期高齢者支援金等分＋介護分）</t>
  </si>
  <si>
    <t>延べ
被保険者数
（人）</t>
  </si>
  <si>
    <t>延べ
世帯数
（世帯）</t>
  </si>
  <si>
    <t>第３表　令和３年度国民健康保険税（料）に関する調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</si>
</sst>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.0%"/>
    <numFmt numFmtId="180" formatCode="0.000%"/>
    <numFmt numFmtId="181" formatCode="0.00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60">
      <alignment vertical="center"/>
      <protection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shrinkToFit="1"/>
    </xf>
    <xf numFmtId="176" fontId="7" fillId="0" borderId="12" xfId="0" applyNumberFormat="1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176" fontId="0" fillId="0" borderId="0" xfId="0" applyNumberFormat="1" applyFill="1" applyAlignment="1">
      <alignment/>
    </xf>
    <xf numFmtId="176" fontId="0" fillId="0" borderId="0" xfId="0" applyNumberFormat="1" applyFont="1" applyAlignment="1">
      <alignment horizontal="center" vertical="center" shrinkToFit="1"/>
    </xf>
    <xf numFmtId="0" fontId="7" fillId="0" borderId="14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176" fontId="0" fillId="0" borderId="0" xfId="0" applyNumberFormat="1" applyAlignment="1">
      <alignment horizontal="center" shrinkToFit="1"/>
    </xf>
    <xf numFmtId="176" fontId="7" fillId="0" borderId="13" xfId="0" applyNumberFormat="1" applyFont="1" applyBorder="1" applyAlignment="1">
      <alignment horizontal="center" shrinkToFit="1"/>
    </xf>
    <xf numFmtId="177" fontId="6" fillId="0" borderId="0" xfId="0" applyNumberFormat="1" applyFont="1" applyAlignment="1">
      <alignment vertical="center"/>
    </xf>
    <xf numFmtId="177" fontId="7" fillId="0" borderId="17" xfId="0" applyNumberFormat="1" applyFont="1" applyBorder="1" applyAlignment="1">
      <alignment/>
    </xf>
    <xf numFmtId="177" fontId="7" fillId="0" borderId="12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176" fontId="0" fillId="0" borderId="0" xfId="0" applyNumberFormat="1" applyFont="1" applyAlignment="1">
      <alignment horizontal="center" shrinkToFit="1"/>
    </xf>
    <xf numFmtId="177" fontId="7" fillId="33" borderId="20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 shrinkToFit="1"/>
    </xf>
    <xf numFmtId="176" fontId="7" fillId="33" borderId="21" xfId="0" applyNumberFormat="1" applyFont="1" applyFill="1" applyBorder="1" applyAlignment="1">
      <alignment horizontal="center" shrinkToFit="1"/>
    </xf>
    <xf numFmtId="177" fontId="7" fillId="33" borderId="22" xfId="0" applyNumberFormat="1" applyFont="1" applyFill="1" applyBorder="1" applyAlignment="1">
      <alignment/>
    </xf>
    <xf numFmtId="176" fontId="7" fillId="33" borderId="23" xfId="0" applyNumberFormat="1" applyFont="1" applyFill="1" applyBorder="1" applyAlignment="1">
      <alignment horizontal="center" shrinkToFit="1"/>
    </xf>
    <xf numFmtId="177" fontId="7" fillId="33" borderId="17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shrinkToFit="1"/>
    </xf>
    <xf numFmtId="177" fontId="7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shrinkToFit="1"/>
    </xf>
    <xf numFmtId="0" fontId="7" fillId="33" borderId="12" xfId="0" applyFont="1" applyFill="1" applyBorder="1" applyAlignment="1">
      <alignment horizontal="center" shrinkToFit="1"/>
    </xf>
    <xf numFmtId="177" fontId="7" fillId="33" borderId="13" xfId="0" applyNumberFormat="1" applyFont="1" applyFill="1" applyBorder="1" applyAlignment="1">
      <alignment horizontal="center" shrinkToFit="1"/>
    </xf>
    <xf numFmtId="177" fontId="7" fillId="33" borderId="18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 shrinkToFit="1"/>
    </xf>
    <xf numFmtId="177" fontId="7" fillId="33" borderId="19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shrinkToFit="1"/>
    </xf>
    <xf numFmtId="177" fontId="7" fillId="33" borderId="21" xfId="0" applyNumberFormat="1" applyFont="1" applyFill="1" applyBorder="1" applyAlignment="1">
      <alignment horizontal="center" shrinkToFit="1"/>
    </xf>
    <xf numFmtId="177" fontId="7" fillId="33" borderId="23" xfId="0" applyNumberFormat="1" applyFont="1" applyFill="1" applyBorder="1" applyAlignment="1">
      <alignment horizontal="center" shrinkToFit="1"/>
    </xf>
    <xf numFmtId="178" fontId="7" fillId="33" borderId="17" xfId="0" applyNumberFormat="1" applyFont="1" applyFill="1" applyBorder="1" applyAlignment="1">
      <alignment horizontal="right" vertical="center"/>
    </xf>
    <xf numFmtId="178" fontId="7" fillId="33" borderId="17" xfId="0" applyNumberFormat="1" applyFont="1" applyFill="1" applyBorder="1" applyAlignment="1">
      <alignment vertical="center"/>
    </xf>
    <xf numFmtId="178" fontId="7" fillId="33" borderId="12" xfId="0" applyNumberFormat="1" applyFont="1" applyFill="1" applyBorder="1" applyAlignment="1">
      <alignment horizontal="right" vertical="center"/>
    </xf>
    <xf numFmtId="178" fontId="7" fillId="33" borderId="12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vertical="center"/>
    </xf>
    <xf numFmtId="178" fontId="7" fillId="33" borderId="19" xfId="0" applyNumberFormat="1" applyFont="1" applyFill="1" applyBorder="1" applyAlignment="1">
      <alignment vertical="center"/>
    </xf>
    <xf numFmtId="178" fontId="7" fillId="33" borderId="25" xfId="0" applyNumberFormat="1" applyFont="1" applyFill="1" applyBorder="1" applyAlignment="1">
      <alignment vertical="center"/>
    </xf>
    <xf numFmtId="177" fontId="7" fillId="33" borderId="17" xfId="0" applyNumberFormat="1" applyFont="1" applyFill="1" applyBorder="1" applyAlignment="1">
      <alignment vertical="center"/>
    </xf>
    <xf numFmtId="177" fontId="7" fillId="33" borderId="12" xfId="0" applyNumberFormat="1" applyFont="1" applyFill="1" applyBorder="1" applyAlignment="1">
      <alignment vertical="center"/>
    </xf>
    <xf numFmtId="177" fontId="7" fillId="33" borderId="18" xfId="0" applyNumberFormat="1" applyFont="1" applyFill="1" applyBorder="1" applyAlignment="1">
      <alignment vertical="center"/>
    </xf>
    <xf numFmtId="177" fontId="7" fillId="33" borderId="24" xfId="0" applyNumberFormat="1" applyFont="1" applyFill="1" applyBorder="1" applyAlignment="1">
      <alignment vertical="center"/>
    </xf>
    <xf numFmtId="177" fontId="7" fillId="33" borderId="19" xfId="0" applyNumberFormat="1" applyFont="1" applyFill="1" applyBorder="1" applyAlignment="1">
      <alignment vertical="center"/>
    </xf>
    <xf numFmtId="177" fontId="7" fillId="33" borderId="26" xfId="0" applyNumberFormat="1" applyFont="1" applyFill="1" applyBorder="1" applyAlignment="1">
      <alignment vertical="center"/>
    </xf>
    <xf numFmtId="177" fontId="7" fillId="33" borderId="25" xfId="0" applyNumberFormat="1" applyFont="1" applyFill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33" borderId="24" xfId="48" applyFont="1" applyFill="1" applyBorder="1" applyAlignment="1">
      <alignment vertical="center"/>
    </xf>
    <xf numFmtId="38" fontId="7" fillId="0" borderId="19" xfId="48" applyFont="1" applyBorder="1" applyAlignment="1">
      <alignment vertical="center"/>
    </xf>
    <xf numFmtId="38" fontId="7" fillId="0" borderId="12" xfId="48" applyFont="1" applyBorder="1" applyAlignment="1">
      <alignment horizontal="right" vertical="center"/>
    </xf>
    <xf numFmtId="38" fontId="7" fillId="33" borderId="25" xfId="48" applyFont="1" applyFill="1" applyBorder="1" applyAlignment="1">
      <alignment vertical="center"/>
    </xf>
    <xf numFmtId="38" fontId="7" fillId="0" borderId="13" xfId="48" applyFont="1" applyBorder="1" applyAlignment="1">
      <alignment vertical="center"/>
    </xf>
    <xf numFmtId="176" fontId="7" fillId="0" borderId="27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/>
    </xf>
    <xf numFmtId="176" fontId="7" fillId="0" borderId="29" xfId="0" applyNumberFormat="1" applyFont="1" applyBorder="1" applyAlignment="1">
      <alignment horizontal="center"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28" xfId="0" applyNumberFormat="1" applyFont="1" applyBorder="1" applyAlignment="1">
      <alignment horizontal="center" vertical="center" textRotation="255"/>
    </xf>
    <xf numFmtId="176" fontId="7" fillId="0" borderId="25" xfId="0" applyNumberFormat="1" applyFont="1" applyBorder="1" applyAlignment="1">
      <alignment horizontal="center" vertical="center" textRotation="255"/>
    </xf>
    <xf numFmtId="176" fontId="7" fillId="0" borderId="21" xfId="0" applyNumberFormat="1" applyFont="1" applyBorder="1" applyAlignment="1">
      <alignment horizontal="center"/>
    </xf>
    <xf numFmtId="176" fontId="7" fillId="0" borderId="30" xfId="0" applyNumberFormat="1" applyFont="1" applyBorder="1" applyAlignment="1">
      <alignment horizontal="center" vertical="center" wrapText="1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O9" sqref="O9"/>
      <selection pane="topRight" activeCell="O9" sqref="O9"/>
      <selection pane="bottomLeft" activeCell="O9" sqref="O9"/>
      <selection pane="bottomRight" activeCell="L1" sqref="L1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s="3" customFormat="1" ht="24" customHeight="1">
      <c r="A1" s="12" t="s">
        <v>67</v>
      </c>
      <c r="B1" s="21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4" customHeight="1">
      <c r="A2" s="13" t="s">
        <v>2</v>
      </c>
      <c r="B2" s="21"/>
      <c r="C2" s="11"/>
      <c r="D2" s="11"/>
      <c r="E2" s="11"/>
      <c r="F2" s="11"/>
      <c r="G2" s="11"/>
      <c r="H2" s="11"/>
      <c r="I2" s="11"/>
      <c r="J2" s="11"/>
      <c r="K2" s="11"/>
    </row>
    <row r="3" spans="1:11" ht="17.25" customHeight="1">
      <c r="A3" s="81" t="s">
        <v>48</v>
      </c>
      <c r="B3" s="89" t="s">
        <v>49</v>
      </c>
      <c r="C3" s="79" t="s">
        <v>50</v>
      </c>
      <c r="D3" s="84"/>
      <c r="E3" s="79" t="s">
        <v>51</v>
      </c>
      <c r="F3" s="80"/>
      <c r="G3" s="80"/>
      <c r="H3" s="80"/>
      <c r="I3" s="14"/>
      <c r="J3" s="76" t="s">
        <v>52</v>
      </c>
      <c r="K3" s="76" t="s">
        <v>53</v>
      </c>
    </row>
    <row r="4" spans="1:11" ht="17.25" customHeight="1">
      <c r="A4" s="82"/>
      <c r="B4" s="90"/>
      <c r="C4" s="85" t="s">
        <v>54</v>
      </c>
      <c r="D4" s="88" t="s">
        <v>55</v>
      </c>
      <c r="E4" s="76" t="s">
        <v>56</v>
      </c>
      <c r="F4" s="76" t="s">
        <v>57</v>
      </c>
      <c r="G4" s="76" t="s">
        <v>58</v>
      </c>
      <c r="H4" s="76" t="s">
        <v>0</v>
      </c>
      <c r="I4" s="15" t="s">
        <v>59</v>
      </c>
      <c r="J4" s="77"/>
      <c r="K4" s="77"/>
    </row>
    <row r="5" spans="1:11" ht="17.25" customHeight="1">
      <c r="A5" s="82"/>
      <c r="B5" s="90"/>
      <c r="C5" s="86"/>
      <c r="D5" s="88"/>
      <c r="E5" s="77"/>
      <c r="F5" s="77"/>
      <c r="G5" s="77"/>
      <c r="H5" s="77"/>
      <c r="I5" s="15" t="s">
        <v>60</v>
      </c>
      <c r="J5" s="77"/>
      <c r="K5" s="77"/>
    </row>
    <row r="6" spans="1:11" ht="17.25" customHeight="1">
      <c r="A6" s="83"/>
      <c r="B6" s="91"/>
      <c r="C6" s="87"/>
      <c r="D6" s="88"/>
      <c r="E6" s="78"/>
      <c r="F6" s="78"/>
      <c r="G6" s="78"/>
      <c r="H6" s="78"/>
      <c r="I6" s="16"/>
      <c r="J6" s="78"/>
      <c r="K6" s="78"/>
    </row>
    <row r="7" spans="1:11" ht="21.75" customHeight="1">
      <c r="A7" s="28">
        <v>1</v>
      </c>
      <c r="B7" s="22" t="s">
        <v>3</v>
      </c>
      <c r="C7" s="68">
        <v>35493</v>
      </c>
      <c r="D7" s="68">
        <v>54063</v>
      </c>
      <c r="E7" s="68">
        <v>2220261</v>
      </c>
      <c r="F7" s="68">
        <v>0</v>
      </c>
      <c r="G7" s="68">
        <v>893407</v>
      </c>
      <c r="H7" s="68">
        <v>617381</v>
      </c>
      <c r="I7" s="54">
        <f>SUM(E7:H7)</f>
        <v>3731049</v>
      </c>
      <c r="J7" s="55">
        <f>SUM(I7*1000/C7)</f>
        <v>105120.6998563097</v>
      </c>
      <c r="K7" s="55">
        <f>SUM(I7*1000/D7)</f>
        <v>69012.98485100716</v>
      </c>
    </row>
    <row r="8" spans="1:11" ht="21.75" customHeight="1">
      <c r="A8" s="29">
        <v>2</v>
      </c>
      <c r="B8" s="19" t="s">
        <v>4</v>
      </c>
      <c r="C8" s="69">
        <v>21045</v>
      </c>
      <c r="D8" s="69">
        <v>30560</v>
      </c>
      <c r="E8" s="69">
        <v>1307059</v>
      </c>
      <c r="F8" s="69">
        <v>0</v>
      </c>
      <c r="G8" s="69">
        <v>435238</v>
      </c>
      <c r="H8" s="69">
        <v>455559</v>
      </c>
      <c r="I8" s="54">
        <f aca="true" t="shared" si="0" ref="I8:I38">SUM(E8:H8)</f>
        <v>2197856</v>
      </c>
      <c r="J8" s="55">
        <f aca="true" t="shared" si="1" ref="J8:J38">SUM(I8*1000/C8)</f>
        <v>104436.0180565455</v>
      </c>
      <c r="K8" s="55">
        <f aca="true" t="shared" si="2" ref="K8:K51">SUM(I8*1000/D8)</f>
        <v>71919.37172774869</v>
      </c>
    </row>
    <row r="9" spans="1:11" ht="21.75" customHeight="1">
      <c r="A9" s="29">
        <v>3</v>
      </c>
      <c r="B9" s="19" t="s">
        <v>5</v>
      </c>
      <c r="C9" s="69">
        <v>20025</v>
      </c>
      <c r="D9" s="69">
        <v>30487</v>
      </c>
      <c r="E9" s="69">
        <v>1300777</v>
      </c>
      <c r="F9" s="69">
        <v>0</v>
      </c>
      <c r="G9" s="69">
        <v>501413</v>
      </c>
      <c r="H9" s="69">
        <v>379235</v>
      </c>
      <c r="I9" s="54">
        <f t="shared" si="0"/>
        <v>2181425</v>
      </c>
      <c r="J9" s="55">
        <f t="shared" si="1"/>
        <v>108935.08114856429</v>
      </c>
      <c r="K9" s="55">
        <f t="shared" si="2"/>
        <v>71552.62898940532</v>
      </c>
    </row>
    <row r="10" spans="1:11" ht="21.75" customHeight="1">
      <c r="A10" s="29">
        <v>4</v>
      </c>
      <c r="B10" s="19" t="s">
        <v>6</v>
      </c>
      <c r="C10" s="69">
        <v>20620</v>
      </c>
      <c r="D10" s="69">
        <v>32734</v>
      </c>
      <c r="E10" s="69">
        <v>1511413</v>
      </c>
      <c r="F10" s="69">
        <v>0</v>
      </c>
      <c r="G10" s="69">
        <v>440977</v>
      </c>
      <c r="H10" s="69">
        <v>296400</v>
      </c>
      <c r="I10" s="54">
        <f t="shared" si="0"/>
        <v>2248790</v>
      </c>
      <c r="J10" s="55">
        <f t="shared" si="1"/>
        <v>109058.68089233754</v>
      </c>
      <c r="K10" s="55">
        <f t="shared" si="2"/>
        <v>68698.90633591983</v>
      </c>
    </row>
    <row r="11" spans="1:11" ht="21.75" customHeight="1">
      <c r="A11" s="29">
        <v>5</v>
      </c>
      <c r="B11" s="19" t="s">
        <v>7</v>
      </c>
      <c r="C11" s="69">
        <v>10758</v>
      </c>
      <c r="D11" s="69">
        <v>17116</v>
      </c>
      <c r="E11" s="69">
        <v>662852</v>
      </c>
      <c r="F11" s="69">
        <v>108195</v>
      </c>
      <c r="G11" s="69">
        <v>260605</v>
      </c>
      <c r="H11" s="69">
        <v>143903</v>
      </c>
      <c r="I11" s="54">
        <f t="shared" si="0"/>
        <v>1175555</v>
      </c>
      <c r="J11" s="55">
        <f t="shared" si="1"/>
        <v>109272.63431864658</v>
      </c>
      <c r="K11" s="55">
        <f t="shared" si="2"/>
        <v>68681.6429072213</v>
      </c>
    </row>
    <row r="12" spans="1:11" ht="21.75" customHeight="1">
      <c r="A12" s="29">
        <v>6</v>
      </c>
      <c r="B12" s="19" t="s">
        <v>8</v>
      </c>
      <c r="C12" s="69">
        <v>7217</v>
      </c>
      <c r="D12" s="69">
        <v>11706</v>
      </c>
      <c r="E12" s="69">
        <v>426967</v>
      </c>
      <c r="F12" s="69">
        <v>82735</v>
      </c>
      <c r="G12" s="69">
        <v>147195</v>
      </c>
      <c r="H12" s="69">
        <v>94090</v>
      </c>
      <c r="I12" s="54">
        <f t="shared" si="0"/>
        <v>750987</v>
      </c>
      <c r="J12" s="55">
        <f t="shared" si="1"/>
        <v>104058.0573645559</v>
      </c>
      <c r="K12" s="55">
        <f t="shared" si="2"/>
        <v>64154.023577652486</v>
      </c>
    </row>
    <row r="13" spans="1:11" ht="21.75" customHeight="1">
      <c r="A13" s="29">
        <v>7</v>
      </c>
      <c r="B13" s="19" t="s">
        <v>32</v>
      </c>
      <c r="C13" s="69">
        <v>11132</v>
      </c>
      <c r="D13" s="69">
        <v>17182</v>
      </c>
      <c r="E13" s="69">
        <v>628566</v>
      </c>
      <c r="F13" s="69">
        <v>73016</v>
      </c>
      <c r="G13" s="69">
        <v>253513</v>
      </c>
      <c r="H13" s="69">
        <v>151431</v>
      </c>
      <c r="I13" s="54">
        <f t="shared" si="0"/>
        <v>1106526</v>
      </c>
      <c r="J13" s="55">
        <f t="shared" si="1"/>
        <v>99400.467121811</v>
      </c>
      <c r="K13" s="55">
        <f t="shared" si="2"/>
        <v>64400.302642300085</v>
      </c>
    </row>
    <row r="14" spans="1:11" ht="21.75" customHeight="1">
      <c r="A14" s="29">
        <v>8</v>
      </c>
      <c r="B14" s="19" t="s">
        <v>9</v>
      </c>
      <c r="C14" s="69">
        <v>6189</v>
      </c>
      <c r="D14" s="69">
        <v>10111</v>
      </c>
      <c r="E14" s="69">
        <v>452392</v>
      </c>
      <c r="F14" s="69">
        <v>98054</v>
      </c>
      <c r="G14" s="69">
        <v>138507</v>
      </c>
      <c r="H14" s="69">
        <v>83997</v>
      </c>
      <c r="I14" s="54">
        <f t="shared" si="0"/>
        <v>772950</v>
      </c>
      <c r="J14" s="55">
        <f t="shared" si="1"/>
        <v>124890.93553078042</v>
      </c>
      <c r="K14" s="55">
        <f t="shared" si="2"/>
        <v>76446.4444664227</v>
      </c>
    </row>
    <row r="15" spans="1:11" ht="21.75" customHeight="1">
      <c r="A15" s="29">
        <v>9</v>
      </c>
      <c r="B15" s="19" t="s">
        <v>33</v>
      </c>
      <c r="C15" s="69">
        <v>9014</v>
      </c>
      <c r="D15" s="69">
        <v>14660</v>
      </c>
      <c r="E15" s="69">
        <v>606787</v>
      </c>
      <c r="F15" s="69">
        <v>0</v>
      </c>
      <c r="G15" s="69">
        <v>201062</v>
      </c>
      <c r="H15" s="69">
        <v>124386</v>
      </c>
      <c r="I15" s="54">
        <f t="shared" si="0"/>
        <v>932235</v>
      </c>
      <c r="J15" s="55">
        <f t="shared" si="1"/>
        <v>103420.78988240515</v>
      </c>
      <c r="K15" s="55">
        <f t="shared" si="2"/>
        <v>63590.38199181446</v>
      </c>
    </row>
    <row r="16" spans="1:11" ht="21.75" customHeight="1">
      <c r="A16" s="29">
        <v>10</v>
      </c>
      <c r="B16" s="19" t="s">
        <v>10</v>
      </c>
      <c r="C16" s="69">
        <v>7569</v>
      </c>
      <c r="D16" s="69">
        <v>11839</v>
      </c>
      <c r="E16" s="69">
        <v>406259</v>
      </c>
      <c r="F16" s="69">
        <v>78900</v>
      </c>
      <c r="G16" s="69">
        <v>115240</v>
      </c>
      <c r="H16" s="69">
        <v>96070</v>
      </c>
      <c r="I16" s="54">
        <f t="shared" si="0"/>
        <v>696469</v>
      </c>
      <c r="J16" s="55">
        <f t="shared" si="1"/>
        <v>92015.98625974369</v>
      </c>
      <c r="K16" s="55">
        <f t="shared" si="2"/>
        <v>58828.36388208464</v>
      </c>
    </row>
    <row r="17" spans="1:11" ht="21.75" customHeight="1">
      <c r="A17" s="29">
        <v>11</v>
      </c>
      <c r="B17" s="19" t="s">
        <v>11</v>
      </c>
      <c r="C17" s="69">
        <v>4123</v>
      </c>
      <c r="D17" s="69">
        <v>6121</v>
      </c>
      <c r="E17" s="69">
        <v>197064</v>
      </c>
      <c r="F17" s="69">
        <v>35089</v>
      </c>
      <c r="G17" s="69">
        <v>98803</v>
      </c>
      <c r="H17" s="69">
        <v>27303</v>
      </c>
      <c r="I17" s="54">
        <f t="shared" si="0"/>
        <v>358259</v>
      </c>
      <c r="J17" s="55">
        <f t="shared" si="1"/>
        <v>86892.79650739752</v>
      </c>
      <c r="K17" s="55">
        <f t="shared" si="2"/>
        <v>58529.48864564614</v>
      </c>
    </row>
    <row r="18" spans="1:11" ht="21.75" customHeight="1">
      <c r="A18" s="29">
        <v>12</v>
      </c>
      <c r="B18" s="19" t="s">
        <v>12</v>
      </c>
      <c r="C18" s="69">
        <v>6147</v>
      </c>
      <c r="D18" s="69">
        <v>9165</v>
      </c>
      <c r="E18" s="69">
        <v>327686</v>
      </c>
      <c r="F18" s="69">
        <v>70399</v>
      </c>
      <c r="G18" s="69">
        <v>127853</v>
      </c>
      <c r="H18" s="69">
        <v>67376</v>
      </c>
      <c r="I18" s="54">
        <f t="shared" si="0"/>
        <v>593314</v>
      </c>
      <c r="J18" s="55">
        <f t="shared" si="1"/>
        <v>96520.90450626322</v>
      </c>
      <c r="K18" s="55">
        <f t="shared" si="2"/>
        <v>64736.933987997814</v>
      </c>
    </row>
    <row r="19" spans="1:11" ht="21.75" customHeight="1">
      <c r="A19" s="29">
        <v>13</v>
      </c>
      <c r="B19" s="19" t="s">
        <v>13</v>
      </c>
      <c r="C19" s="69">
        <v>11227</v>
      </c>
      <c r="D19" s="69">
        <v>17568</v>
      </c>
      <c r="E19" s="69">
        <v>732614</v>
      </c>
      <c r="F19" s="69">
        <v>0</v>
      </c>
      <c r="G19" s="69">
        <v>296971</v>
      </c>
      <c r="H19" s="69">
        <v>171113</v>
      </c>
      <c r="I19" s="54">
        <f t="shared" si="0"/>
        <v>1200698</v>
      </c>
      <c r="J19" s="55">
        <f t="shared" si="1"/>
        <v>106947.359045159</v>
      </c>
      <c r="K19" s="55">
        <f t="shared" si="2"/>
        <v>68345.7422586521</v>
      </c>
    </row>
    <row r="20" spans="1:11" ht="21.75" customHeight="1">
      <c r="A20" s="29">
        <v>14</v>
      </c>
      <c r="B20" s="19" t="s">
        <v>14</v>
      </c>
      <c r="C20" s="69">
        <v>16106</v>
      </c>
      <c r="D20" s="69">
        <v>23717</v>
      </c>
      <c r="E20" s="69">
        <v>1057598</v>
      </c>
      <c r="F20" s="69">
        <v>0</v>
      </c>
      <c r="G20" s="69">
        <v>366984</v>
      </c>
      <c r="H20" s="69">
        <v>205006</v>
      </c>
      <c r="I20" s="54">
        <f t="shared" si="0"/>
        <v>1629588</v>
      </c>
      <c r="J20" s="55">
        <f t="shared" si="1"/>
        <v>101178.93952564262</v>
      </c>
      <c r="K20" s="55">
        <f t="shared" si="2"/>
        <v>68709.70190158958</v>
      </c>
    </row>
    <row r="21" spans="1:11" ht="21.75" customHeight="1">
      <c r="A21" s="29">
        <v>15</v>
      </c>
      <c r="B21" s="19" t="s">
        <v>15</v>
      </c>
      <c r="C21" s="69">
        <v>11523</v>
      </c>
      <c r="D21" s="69">
        <v>17771</v>
      </c>
      <c r="E21" s="69">
        <v>778742</v>
      </c>
      <c r="F21" s="69">
        <v>103279</v>
      </c>
      <c r="G21" s="69">
        <v>222120</v>
      </c>
      <c r="H21" s="69">
        <v>164322</v>
      </c>
      <c r="I21" s="54">
        <f t="shared" si="0"/>
        <v>1268463</v>
      </c>
      <c r="J21" s="55">
        <f t="shared" si="1"/>
        <v>110080.96849778703</v>
      </c>
      <c r="K21" s="55">
        <f t="shared" si="2"/>
        <v>71378.25671037083</v>
      </c>
    </row>
    <row r="22" spans="1:11" ht="21.75" customHeight="1">
      <c r="A22" s="29">
        <v>16</v>
      </c>
      <c r="B22" s="19" t="s">
        <v>16</v>
      </c>
      <c r="C22" s="69">
        <v>28053</v>
      </c>
      <c r="D22" s="69">
        <v>43005</v>
      </c>
      <c r="E22" s="69">
        <v>2163736</v>
      </c>
      <c r="F22" s="69">
        <v>0</v>
      </c>
      <c r="G22" s="69">
        <v>702948</v>
      </c>
      <c r="H22" s="69">
        <v>390069</v>
      </c>
      <c r="I22" s="54">
        <f t="shared" si="0"/>
        <v>3256753</v>
      </c>
      <c r="J22" s="55">
        <f t="shared" si="1"/>
        <v>116092.85994367804</v>
      </c>
      <c r="K22" s="55">
        <f t="shared" si="2"/>
        <v>75729.63608882688</v>
      </c>
    </row>
    <row r="23" spans="1:11" ht="21.75" customHeight="1">
      <c r="A23" s="29">
        <v>17</v>
      </c>
      <c r="B23" s="19" t="s">
        <v>17</v>
      </c>
      <c r="C23" s="69">
        <v>18542</v>
      </c>
      <c r="D23" s="69">
        <v>28228</v>
      </c>
      <c r="E23" s="69">
        <v>1179316</v>
      </c>
      <c r="F23" s="69">
        <v>0</v>
      </c>
      <c r="G23" s="69">
        <v>374628</v>
      </c>
      <c r="H23" s="69">
        <v>260801</v>
      </c>
      <c r="I23" s="54">
        <f t="shared" si="0"/>
        <v>1814745</v>
      </c>
      <c r="J23" s="55">
        <f t="shared" si="1"/>
        <v>97872.12814151656</v>
      </c>
      <c r="K23" s="55">
        <f t="shared" si="2"/>
        <v>64288.8266968967</v>
      </c>
    </row>
    <row r="24" spans="1:11" ht="21.75" customHeight="1">
      <c r="A24" s="29">
        <v>18</v>
      </c>
      <c r="B24" s="19" t="s">
        <v>18</v>
      </c>
      <c r="C24" s="69">
        <v>10051</v>
      </c>
      <c r="D24" s="69">
        <v>15571</v>
      </c>
      <c r="E24" s="69">
        <v>672930</v>
      </c>
      <c r="F24" s="69">
        <v>0</v>
      </c>
      <c r="G24" s="69">
        <v>177229</v>
      </c>
      <c r="H24" s="69">
        <v>144820</v>
      </c>
      <c r="I24" s="54">
        <f t="shared" si="0"/>
        <v>994979</v>
      </c>
      <c r="J24" s="55">
        <f t="shared" si="1"/>
        <v>98993.03551885385</v>
      </c>
      <c r="K24" s="55">
        <f t="shared" si="2"/>
        <v>63899.4926465866</v>
      </c>
    </row>
    <row r="25" spans="1:11" ht="21.75" customHeight="1">
      <c r="A25" s="29">
        <v>19</v>
      </c>
      <c r="B25" s="19" t="s">
        <v>19</v>
      </c>
      <c r="C25" s="69">
        <v>4318</v>
      </c>
      <c r="D25" s="69">
        <v>7057</v>
      </c>
      <c r="E25" s="69">
        <v>247238</v>
      </c>
      <c r="F25" s="69">
        <v>0</v>
      </c>
      <c r="G25" s="69">
        <v>116846</v>
      </c>
      <c r="H25" s="69">
        <v>72231</v>
      </c>
      <c r="I25" s="54">
        <f t="shared" si="0"/>
        <v>436315</v>
      </c>
      <c r="J25" s="55">
        <f t="shared" si="1"/>
        <v>101045.62297359889</v>
      </c>
      <c r="K25" s="55">
        <f t="shared" si="2"/>
        <v>61827.263709791696</v>
      </c>
    </row>
    <row r="26" spans="1:11" ht="21.75" customHeight="1">
      <c r="A26" s="29">
        <v>20</v>
      </c>
      <c r="B26" s="19" t="s">
        <v>20</v>
      </c>
      <c r="C26" s="69">
        <v>7709</v>
      </c>
      <c r="D26" s="69">
        <v>12045</v>
      </c>
      <c r="E26" s="69">
        <v>625831</v>
      </c>
      <c r="F26" s="69">
        <v>0</v>
      </c>
      <c r="G26" s="69">
        <v>225614</v>
      </c>
      <c r="H26" s="69">
        <v>122605</v>
      </c>
      <c r="I26" s="54">
        <f t="shared" si="0"/>
        <v>974050</v>
      </c>
      <c r="J26" s="55">
        <f t="shared" si="1"/>
        <v>126352.31547541835</v>
      </c>
      <c r="K26" s="55">
        <f t="shared" si="2"/>
        <v>80867.5799086758</v>
      </c>
    </row>
    <row r="27" spans="1:11" ht="21.75" customHeight="1">
      <c r="A27" s="29">
        <v>21</v>
      </c>
      <c r="B27" s="19" t="s">
        <v>34</v>
      </c>
      <c r="C27" s="69">
        <v>6645</v>
      </c>
      <c r="D27" s="69">
        <v>10384</v>
      </c>
      <c r="E27" s="69">
        <v>346052</v>
      </c>
      <c r="F27" s="69">
        <v>54568</v>
      </c>
      <c r="G27" s="69">
        <v>112017</v>
      </c>
      <c r="H27" s="69">
        <v>78271</v>
      </c>
      <c r="I27" s="54">
        <f t="shared" si="0"/>
        <v>590908</v>
      </c>
      <c r="J27" s="55">
        <f t="shared" si="1"/>
        <v>88925.20692249812</v>
      </c>
      <c r="K27" s="55">
        <f t="shared" si="2"/>
        <v>56905.62403697997</v>
      </c>
    </row>
    <row r="28" spans="1:11" ht="21.75" customHeight="1">
      <c r="A28" s="29">
        <v>22</v>
      </c>
      <c r="B28" s="17" t="s">
        <v>35</v>
      </c>
      <c r="C28" s="69">
        <v>7540</v>
      </c>
      <c r="D28" s="69">
        <v>11915</v>
      </c>
      <c r="E28" s="69">
        <v>445217</v>
      </c>
      <c r="F28" s="69">
        <v>0</v>
      </c>
      <c r="G28" s="69">
        <v>233838</v>
      </c>
      <c r="H28" s="69">
        <v>115390</v>
      </c>
      <c r="I28" s="54">
        <f t="shared" si="0"/>
        <v>794445</v>
      </c>
      <c r="J28" s="55">
        <f t="shared" si="1"/>
        <v>105364.05835543766</v>
      </c>
      <c r="K28" s="55">
        <f t="shared" si="2"/>
        <v>66676.03860679816</v>
      </c>
    </row>
    <row r="29" spans="1:11" ht="21.75" customHeight="1">
      <c r="A29" s="29">
        <v>23</v>
      </c>
      <c r="B29" s="17" t="s">
        <v>36</v>
      </c>
      <c r="C29" s="69">
        <v>15003</v>
      </c>
      <c r="D29" s="69">
        <v>24237</v>
      </c>
      <c r="E29" s="69">
        <v>1062825</v>
      </c>
      <c r="F29" s="69">
        <v>0</v>
      </c>
      <c r="G29" s="69">
        <v>390970</v>
      </c>
      <c r="H29" s="69">
        <v>225106</v>
      </c>
      <c r="I29" s="54">
        <f t="shared" si="0"/>
        <v>1678901</v>
      </c>
      <c r="J29" s="55">
        <f t="shared" si="1"/>
        <v>111904.35246284076</v>
      </c>
      <c r="K29" s="55">
        <f t="shared" si="2"/>
        <v>69270.16544951934</v>
      </c>
    </row>
    <row r="30" spans="1:11" ht="21.75" customHeight="1">
      <c r="A30" s="29">
        <v>24</v>
      </c>
      <c r="B30" s="17" t="s">
        <v>37</v>
      </c>
      <c r="C30" s="69">
        <v>8411</v>
      </c>
      <c r="D30" s="69">
        <v>14344</v>
      </c>
      <c r="E30" s="69">
        <v>590334</v>
      </c>
      <c r="F30" s="69">
        <v>90008</v>
      </c>
      <c r="G30" s="69">
        <v>275057</v>
      </c>
      <c r="H30" s="69">
        <v>107240</v>
      </c>
      <c r="I30" s="54">
        <f t="shared" si="0"/>
        <v>1062639</v>
      </c>
      <c r="J30" s="55">
        <f t="shared" si="1"/>
        <v>126339.19866841042</v>
      </c>
      <c r="K30" s="55">
        <f t="shared" si="2"/>
        <v>74082.473508087</v>
      </c>
    </row>
    <row r="31" spans="1:11" ht="21.75" customHeight="1">
      <c r="A31" s="29">
        <v>25</v>
      </c>
      <c r="B31" s="17" t="s">
        <v>38</v>
      </c>
      <c r="C31" s="75">
        <v>6609</v>
      </c>
      <c r="D31" s="69">
        <v>10739</v>
      </c>
      <c r="E31" s="69">
        <v>379065</v>
      </c>
      <c r="F31" s="69">
        <v>80324</v>
      </c>
      <c r="G31" s="69">
        <v>123210</v>
      </c>
      <c r="H31" s="69">
        <v>88548</v>
      </c>
      <c r="I31" s="54">
        <f t="shared" si="0"/>
        <v>671147</v>
      </c>
      <c r="J31" s="55">
        <f t="shared" si="1"/>
        <v>101550.46149190498</v>
      </c>
      <c r="K31" s="55">
        <f t="shared" si="2"/>
        <v>62496.228699134</v>
      </c>
    </row>
    <row r="32" spans="1:11" ht="21.75" customHeight="1">
      <c r="A32" s="29">
        <v>26</v>
      </c>
      <c r="B32" s="17" t="s">
        <v>39</v>
      </c>
      <c r="C32" s="75">
        <v>5930</v>
      </c>
      <c r="D32" s="69">
        <v>9458</v>
      </c>
      <c r="E32" s="69">
        <v>343405</v>
      </c>
      <c r="F32" s="69">
        <v>51602</v>
      </c>
      <c r="G32" s="69">
        <v>154017</v>
      </c>
      <c r="H32" s="69">
        <v>81109</v>
      </c>
      <c r="I32" s="54">
        <f t="shared" si="0"/>
        <v>630133</v>
      </c>
      <c r="J32" s="55">
        <f t="shared" si="1"/>
        <v>106261.8887015177</v>
      </c>
      <c r="K32" s="55">
        <f t="shared" si="2"/>
        <v>66624.33918375977</v>
      </c>
    </row>
    <row r="33" spans="1:11" ht="21.75" customHeight="1">
      <c r="A33" s="29">
        <v>27</v>
      </c>
      <c r="B33" s="18" t="s">
        <v>40</v>
      </c>
      <c r="C33" s="75">
        <v>6219</v>
      </c>
      <c r="D33" s="69">
        <v>10276</v>
      </c>
      <c r="E33" s="69">
        <v>373373</v>
      </c>
      <c r="F33" s="69">
        <v>50383</v>
      </c>
      <c r="G33" s="69">
        <v>137363</v>
      </c>
      <c r="H33" s="69">
        <v>88596</v>
      </c>
      <c r="I33" s="54">
        <f t="shared" si="0"/>
        <v>649715</v>
      </c>
      <c r="J33" s="55">
        <f t="shared" si="1"/>
        <v>104472.58401672295</v>
      </c>
      <c r="K33" s="55">
        <f t="shared" si="2"/>
        <v>63226.449980537174</v>
      </c>
    </row>
    <row r="34" spans="1:11" ht="21.75" customHeight="1">
      <c r="A34" s="29">
        <v>28</v>
      </c>
      <c r="B34" s="17" t="s">
        <v>41</v>
      </c>
      <c r="C34" s="75">
        <v>13218</v>
      </c>
      <c r="D34" s="69">
        <v>21155</v>
      </c>
      <c r="E34" s="69">
        <v>933541</v>
      </c>
      <c r="F34" s="69">
        <v>0</v>
      </c>
      <c r="G34" s="69">
        <v>337205</v>
      </c>
      <c r="H34" s="69">
        <v>221173</v>
      </c>
      <c r="I34" s="54">
        <f t="shared" si="0"/>
        <v>1491919</v>
      </c>
      <c r="J34" s="55">
        <f t="shared" si="1"/>
        <v>112870.25268573158</v>
      </c>
      <c r="K34" s="55">
        <f t="shared" si="2"/>
        <v>70523.23327818482</v>
      </c>
    </row>
    <row r="35" spans="1:11" ht="21.75" customHeight="1">
      <c r="A35" s="29">
        <v>29</v>
      </c>
      <c r="B35" s="17" t="s">
        <v>42</v>
      </c>
      <c r="C35" s="75">
        <v>5836</v>
      </c>
      <c r="D35" s="69">
        <v>10145</v>
      </c>
      <c r="E35" s="69">
        <v>459253</v>
      </c>
      <c r="F35" s="69">
        <v>0</v>
      </c>
      <c r="G35" s="69">
        <v>184107</v>
      </c>
      <c r="H35" s="69">
        <v>106020</v>
      </c>
      <c r="I35" s="54">
        <f t="shared" si="0"/>
        <v>749380</v>
      </c>
      <c r="J35" s="55">
        <f t="shared" si="1"/>
        <v>128406.44276901988</v>
      </c>
      <c r="K35" s="55">
        <f t="shared" si="2"/>
        <v>73866.92952193199</v>
      </c>
    </row>
    <row r="36" spans="1:11" ht="21.75" customHeight="1">
      <c r="A36" s="29">
        <v>30</v>
      </c>
      <c r="B36" s="17" t="s">
        <v>43</v>
      </c>
      <c r="C36" s="75">
        <v>10241</v>
      </c>
      <c r="D36" s="69">
        <v>17568</v>
      </c>
      <c r="E36" s="69">
        <v>817887</v>
      </c>
      <c r="F36" s="69">
        <v>0</v>
      </c>
      <c r="G36" s="69">
        <v>281303</v>
      </c>
      <c r="H36" s="69">
        <v>145294</v>
      </c>
      <c r="I36" s="54">
        <f t="shared" si="0"/>
        <v>1244484</v>
      </c>
      <c r="J36" s="55">
        <f t="shared" si="1"/>
        <v>121519.77345962309</v>
      </c>
      <c r="K36" s="55">
        <f t="shared" si="2"/>
        <v>70838.11475409837</v>
      </c>
    </row>
    <row r="37" spans="1:11" ht="21.75" customHeight="1">
      <c r="A37" s="29">
        <v>31</v>
      </c>
      <c r="B37" s="19" t="s">
        <v>44</v>
      </c>
      <c r="C37" s="69">
        <v>6404</v>
      </c>
      <c r="D37" s="69">
        <v>10018</v>
      </c>
      <c r="E37" s="69">
        <v>475985</v>
      </c>
      <c r="F37" s="69">
        <v>0</v>
      </c>
      <c r="G37" s="69">
        <v>140078</v>
      </c>
      <c r="H37" s="69">
        <v>86141</v>
      </c>
      <c r="I37" s="54">
        <f t="shared" si="0"/>
        <v>702204</v>
      </c>
      <c r="J37" s="55">
        <f t="shared" si="1"/>
        <v>109650.84322298564</v>
      </c>
      <c r="K37" s="55">
        <f t="shared" si="2"/>
        <v>70094.23038530645</v>
      </c>
    </row>
    <row r="38" spans="1:11" ht="21.75" customHeight="1">
      <c r="A38" s="30">
        <v>32</v>
      </c>
      <c r="B38" s="23" t="s">
        <v>45</v>
      </c>
      <c r="C38" s="70">
        <v>7380</v>
      </c>
      <c r="D38" s="70">
        <v>12023</v>
      </c>
      <c r="E38" s="70">
        <v>463159</v>
      </c>
      <c r="F38" s="70">
        <v>0</v>
      </c>
      <c r="G38" s="70">
        <v>195872</v>
      </c>
      <c r="H38" s="70">
        <v>106925</v>
      </c>
      <c r="I38" s="54">
        <f t="shared" si="0"/>
        <v>765956</v>
      </c>
      <c r="J38" s="55">
        <f t="shared" si="1"/>
        <v>103788.07588075881</v>
      </c>
      <c r="K38" s="55">
        <f t="shared" si="2"/>
        <v>63707.56050902437</v>
      </c>
    </row>
    <row r="39" spans="1:11" s="20" customFormat="1" ht="21.75" customHeight="1">
      <c r="A39" s="37"/>
      <c r="B39" s="38" t="s">
        <v>47</v>
      </c>
      <c r="C39" s="71">
        <f aca="true" t="shared" si="3" ref="C39:H39">SUM(C7:C38)</f>
        <v>366297</v>
      </c>
      <c r="D39" s="71">
        <f t="shared" si="3"/>
        <v>572968</v>
      </c>
      <c r="E39" s="71">
        <f t="shared" si="3"/>
        <v>24196184</v>
      </c>
      <c r="F39" s="71">
        <f t="shared" si="3"/>
        <v>976552</v>
      </c>
      <c r="G39" s="71">
        <f t="shared" si="3"/>
        <v>8662190</v>
      </c>
      <c r="H39" s="71">
        <f t="shared" si="3"/>
        <v>5517911</v>
      </c>
      <c r="I39" s="58">
        <f>SUM(E39:H39)</f>
        <v>39352837</v>
      </c>
      <c r="J39" s="58">
        <f>SUM(I39*1000/C39)</f>
        <v>107434.23233059511</v>
      </c>
      <c r="K39" s="58">
        <f>SUM(I39*1000/D39)</f>
        <v>68682.43427207104</v>
      </c>
    </row>
    <row r="40" spans="1:11" ht="21.75" customHeight="1">
      <c r="A40" s="31">
        <v>33</v>
      </c>
      <c r="B40" s="24" t="s">
        <v>21</v>
      </c>
      <c r="C40" s="72">
        <v>5029</v>
      </c>
      <c r="D40" s="72">
        <v>8348</v>
      </c>
      <c r="E40" s="72">
        <v>333512</v>
      </c>
      <c r="F40" s="72">
        <v>47399</v>
      </c>
      <c r="G40" s="72">
        <v>136053</v>
      </c>
      <c r="H40" s="72">
        <v>62074</v>
      </c>
      <c r="I40" s="56">
        <f>SUM(E40:H40)</f>
        <v>579038</v>
      </c>
      <c r="J40" s="59">
        <f>SUM(I40*1000/C40)</f>
        <v>115139.78922250944</v>
      </c>
      <c r="K40" s="55">
        <f t="shared" si="2"/>
        <v>69362.48203162434</v>
      </c>
    </row>
    <row r="41" spans="1:11" ht="21.75" customHeight="1">
      <c r="A41" s="29">
        <v>34</v>
      </c>
      <c r="B41" s="19" t="s">
        <v>22</v>
      </c>
      <c r="C41" s="69">
        <v>2714</v>
      </c>
      <c r="D41" s="69">
        <v>4327</v>
      </c>
      <c r="E41" s="69">
        <v>131430</v>
      </c>
      <c r="F41" s="69">
        <v>18113</v>
      </c>
      <c r="G41" s="69">
        <v>55056</v>
      </c>
      <c r="H41" s="69">
        <v>36397</v>
      </c>
      <c r="I41" s="56">
        <f aca="true" t="shared" si="4" ref="I41:I51">SUM(E41:H41)</f>
        <v>240996</v>
      </c>
      <c r="J41" s="59">
        <f aca="true" t="shared" si="5" ref="J41:J51">SUM(I41*1000/C41)</f>
        <v>88797.34708916728</v>
      </c>
      <c r="K41" s="55">
        <f t="shared" si="2"/>
        <v>55695.863184654496</v>
      </c>
    </row>
    <row r="42" spans="1:11" ht="21.75" customHeight="1">
      <c r="A42" s="29">
        <v>35</v>
      </c>
      <c r="B42" s="19" t="s">
        <v>46</v>
      </c>
      <c r="C42" s="69">
        <v>3110</v>
      </c>
      <c r="D42" s="69">
        <v>4914</v>
      </c>
      <c r="E42" s="69">
        <v>175233</v>
      </c>
      <c r="F42" s="69">
        <v>0</v>
      </c>
      <c r="G42" s="69">
        <v>74831</v>
      </c>
      <c r="H42" s="69">
        <v>43796</v>
      </c>
      <c r="I42" s="56">
        <f t="shared" si="4"/>
        <v>293860</v>
      </c>
      <c r="J42" s="59">
        <f t="shared" si="5"/>
        <v>94488.74598070739</v>
      </c>
      <c r="K42" s="55">
        <f t="shared" si="2"/>
        <v>59800.5698005698</v>
      </c>
    </row>
    <row r="43" spans="1:11" ht="21.75" customHeight="1">
      <c r="A43" s="29">
        <v>36</v>
      </c>
      <c r="B43" s="19" t="s">
        <v>23</v>
      </c>
      <c r="C43" s="69">
        <v>4013</v>
      </c>
      <c r="D43" s="69">
        <v>6131</v>
      </c>
      <c r="E43" s="69">
        <v>288758</v>
      </c>
      <c r="F43" s="69">
        <v>0</v>
      </c>
      <c r="G43" s="69">
        <v>100153</v>
      </c>
      <c r="H43" s="69">
        <v>63448</v>
      </c>
      <c r="I43" s="56">
        <f t="shared" si="4"/>
        <v>452359</v>
      </c>
      <c r="J43" s="59">
        <f t="shared" si="5"/>
        <v>112723.39895340144</v>
      </c>
      <c r="K43" s="55">
        <f t="shared" si="2"/>
        <v>73782.25411841461</v>
      </c>
    </row>
    <row r="44" spans="1:11" ht="21.75" customHeight="1">
      <c r="A44" s="29">
        <v>37</v>
      </c>
      <c r="B44" s="19" t="s">
        <v>24</v>
      </c>
      <c r="C44" s="69">
        <v>3008</v>
      </c>
      <c r="D44" s="69">
        <v>4715</v>
      </c>
      <c r="E44" s="69">
        <v>148071</v>
      </c>
      <c r="F44" s="69">
        <v>25877</v>
      </c>
      <c r="G44" s="69">
        <v>58635</v>
      </c>
      <c r="H44" s="69">
        <v>34681</v>
      </c>
      <c r="I44" s="56">
        <f t="shared" si="4"/>
        <v>267264</v>
      </c>
      <c r="J44" s="59">
        <f t="shared" si="5"/>
        <v>88851.06382978724</v>
      </c>
      <c r="K44" s="55">
        <f t="shared" si="2"/>
        <v>56683.77518557794</v>
      </c>
    </row>
    <row r="45" spans="1:11" ht="21.75" customHeight="1">
      <c r="A45" s="29">
        <v>38</v>
      </c>
      <c r="B45" s="19" t="s">
        <v>25</v>
      </c>
      <c r="C45" s="69">
        <v>2326</v>
      </c>
      <c r="D45" s="69">
        <v>3572</v>
      </c>
      <c r="E45" s="69">
        <v>179697</v>
      </c>
      <c r="F45" s="69">
        <v>0</v>
      </c>
      <c r="G45" s="69">
        <v>65437</v>
      </c>
      <c r="H45" s="69">
        <v>34376</v>
      </c>
      <c r="I45" s="56">
        <f t="shared" si="4"/>
        <v>279510</v>
      </c>
      <c r="J45" s="59">
        <f t="shared" si="5"/>
        <v>120167.6698194325</v>
      </c>
      <c r="K45" s="55">
        <f t="shared" si="2"/>
        <v>78250.27995520717</v>
      </c>
    </row>
    <row r="46" spans="1:11" ht="21.75" customHeight="1">
      <c r="A46" s="29">
        <v>39</v>
      </c>
      <c r="B46" s="19" t="s">
        <v>26</v>
      </c>
      <c r="C46" s="69">
        <v>6689</v>
      </c>
      <c r="D46" s="69">
        <v>10423</v>
      </c>
      <c r="E46" s="69">
        <v>419453</v>
      </c>
      <c r="F46" s="69">
        <v>0</v>
      </c>
      <c r="G46" s="69">
        <v>172730</v>
      </c>
      <c r="H46" s="69">
        <v>102417</v>
      </c>
      <c r="I46" s="56">
        <f t="shared" si="4"/>
        <v>694600</v>
      </c>
      <c r="J46" s="59">
        <f t="shared" si="5"/>
        <v>103842.12886829123</v>
      </c>
      <c r="K46" s="55">
        <f t="shared" si="2"/>
        <v>66641.08222200902</v>
      </c>
    </row>
    <row r="47" spans="1:11" ht="21.75" customHeight="1">
      <c r="A47" s="29">
        <v>40</v>
      </c>
      <c r="B47" s="19" t="s">
        <v>27</v>
      </c>
      <c r="C47" s="69">
        <v>1340</v>
      </c>
      <c r="D47" s="69">
        <v>2211</v>
      </c>
      <c r="E47" s="69">
        <v>88346</v>
      </c>
      <c r="F47" s="69">
        <v>28081</v>
      </c>
      <c r="G47" s="69">
        <v>41057</v>
      </c>
      <c r="H47" s="69">
        <v>19177</v>
      </c>
      <c r="I47" s="56">
        <f t="shared" si="4"/>
        <v>176661</v>
      </c>
      <c r="J47" s="59">
        <f t="shared" si="5"/>
        <v>131836.5671641791</v>
      </c>
      <c r="K47" s="55">
        <f t="shared" si="2"/>
        <v>79900.94979647218</v>
      </c>
    </row>
    <row r="48" spans="1:11" ht="21.75" customHeight="1">
      <c r="A48" s="29">
        <v>41</v>
      </c>
      <c r="B48" s="19" t="s">
        <v>28</v>
      </c>
      <c r="C48" s="69">
        <v>3685</v>
      </c>
      <c r="D48" s="69">
        <v>6599</v>
      </c>
      <c r="E48" s="69">
        <v>357050</v>
      </c>
      <c r="F48" s="69">
        <v>45137</v>
      </c>
      <c r="G48" s="69">
        <v>110352</v>
      </c>
      <c r="H48" s="69">
        <v>54520</v>
      </c>
      <c r="I48" s="56">
        <f t="shared" si="4"/>
        <v>567059</v>
      </c>
      <c r="J48" s="59">
        <f t="shared" si="5"/>
        <v>153883.039348711</v>
      </c>
      <c r="K48" s="55">
        <f t="shared" si="2"/>
        <v>85931.05015911502</v>
      </c>
    </row>
    <row r="49" spans="1:11" ht="21.75" customHeight="1">
      <c r="A49" s="29">
        <v>42</v>
      </c>
      <c r="B49" s="19" t="s">
        <v>29</v>
      </c>
      <c r="C49" s="69">
        <v>1319</v>
      </c>
      <c r="D49" s="69">
        <v>2108</v>
      </c>
      <c r="E49" s="69">
        <v>95693</v>
      </c>
      <c r="F49" s="69">
        <v>20543</v>
      </c>
      <c r="G49" s="69">
        <v>31070</v>
      </c>
      <c r="H49" s="69">
        <v>17965</v>
      </c>
      <c r="I49" s="56">
        <f t="shared" si="4"/>
        <v>165271</v>
      </c>
      <c r="J49" s="59">
        <f t="shared" si="5"/>
        <v>125300.22744503412</v>
      </c>
      <c r="K49" s="55">
        <f t="shared" si="2"/>
        <v>78401.80265654648</v>
      </c>
    </row>
    <row r="50" spans="1:11" ht="21.75" customHeight="1">
      <c r="A50" s="29">
        <v>43</v>
      </c>
      <c r="B50" s="19" t="s">
        <v>30</v>
      </c>
      <c r="C50" s="69">
        <v>3704</v>
      </c>
      <c r="D50" s="69">
        <v>6406</v>
      </c>
      <c r="E50" s="69">
        <v>297882</v>
      </c>
      <c r="F50" s="69">
        <v>53320</v>
      </c>
      <c r="G50" s="69">
        <v>97038</v>
      </c>
      <c r="H50" s="69">
        <v>52177</v>
      </c>
      <c r="I50" s="56">
        <f t="shared" si="4"/>
        <v>500417</v>
      </c>
      <c r="J50" s="59">
        <f t="shared" si="5"/>
        <v>135101.7818574514</v>
      </c>
      <c r="K50" s="55">
        <f t="shared" si="2"/>
        <v>78116.92163596628</v>
      </c>
    </row>
    <row r="51" spans="1:11" ht="21.75" customHeight="1">
      <c r="A51" s="30">
        <v>44</v>
      </c>
      <c r="B51" s="23" t="s">
        <v>31</v>
      </c>
      <c r="C51" s="70">
        <v>2868</v>
      </c>
      <c r="D51" s="70">
        <v>4420</v>
      </c>
      <c r="E51" s="70">
        <v>158832</v>
      </c>
      <c r="F51" s="70">
        <v>0</v>
      </c>
      <c r="G51" s="70">
        <v>68331</v>
      </c>
      <c r="H51" s="70">
        <v>40396</v>
      </c>
      <c r="I51" s="56">
        <f t="shared" si="4"/>
        <v>267559</v>
      </c>
      <c r="J51" s="59">
        <f t="shared" si="5"/>
        <v>93291.14365411436</v>
      </c>
      <c r="K51" s="55">
        <f t="shared" si="2"/>
        <v>60533.71040723982</v>
      </c>
    </row>
    <row r="52" spans="1:11" s="20" customFormat="1" ht="21.75" customHeight="1">
      <c r="A52" s="37"/>
      <c r="B52" s="39" t="s">
        <v>1</v>
      </c>
      <c r="C52" s="71">
        <f aca="true" t="shared" si="6" ref="C52:H52">SUM(C40:C51)</f>
        <v>39805</v>
      </c>
      <c r="D52" s="71">
        <f t="shared" si="6"/>
        <v>64174</v>
      </c>
      <c r="E52" s="71">
        <f t="shared" si="6"/>
        <v>2673957</v>
      </c>
      <c r="F52" s="71">
        <f t="shared" si="6"/>
        <v>238470</v>
      </c>
      <c r="G52" s="71">
        <f t="shared" si="6"/>
        <v>1010743</v>
      </c>
      <c r="H52" s="71">
        <f t="shared" si="6"/>
        <v>561424</v>
      </c>
      <c r="I52" s="58">
        <f>SUM(E52:H52)</f>
        <v>4484594</v>
      </c>
      <c r="J52" s="58">
        <f>SUM(I52*1000/C52)</f>
        <v>112664.08742620274</v>
      </c>
      <c r="K52" s="58">
        <f>SUM(I52*1000/D52)</f>
        <v>69881.7901330757</v>
      </c>
    </row>
    <row r="53" spans="1:11" s="20" customFormat="1" ht="21.75" customHeight="1">
      <c r="A53" s="40"/>
      <c r="B53" s="41" t="s">
        <v>61</v>
      </c>
      <c r="C53" s="74">
        <f aca="true" t="shared" si="7" ref="C53:H53">SUM(C52,C39)</f>
        <v>406102</v>
      </c>
      <c r="D53" s="74">
        <f t="shared" si="7"/>
        <v>637142</v>
      </c>
      <c r="E53" s="74">
        <f t="shared" si="7"/>
        <v>26870141</v>
      </c>
      <c r="F53" s="74">
        <f t="shared" si="7"/>
        <v>1215022</v>
      </c>
      <c r="G53" s="74">
        <f t="shared" si="7"/>
        <v>9672933</v>
      </c>
      <c r="H53" s="74">
        <f t="shared" si="7"/>
        <v>6079335</v>
      </c>
      <c r="I53" s="60">
        <f>SUM(E53:H53)</f>
        <v>43837431</v>
      </c>
      <c r="J53" s="60">
        <f>SUM(I53*1000/C53)</f>
        <v>107946.84832874499</v>
      </c>
      <c r="K53" s="60">
        <f>SUM(I53*1000/D53)</f>
        <v>68803.23538551846</v>
      </c>
    </row>
    <row r="54" ht="13.5">
      <c r="D54" s="5"/>
    </row>
    <row r="55" ht="13.5">
      <c r="D55" s="5"/>
    </row>
    <row r="56" ht="13.5">
      <c r="D56" s="5"/>
    </row>
    <row r="57" ht="13.5">
      <c r="D57" s="5"/>
    </row>
    <row r="58" ht="13.5">
      <c r="D58" s="5"/>
    </row>
    <row r="59" ht="13.5">
      <c r="D59" s="5"/>
    </row>
  </sheetData>
  <sheetProtection/>
  <mergeCells count="12">
    <mergeCell ref="A3:A6"/>
    <mergeCell ref="C3:D3"/>
    <mergeCell ref="C4:C6"/>
    <mergeCell ref="D4:D6"/>
    <mergeCell ref="B3:B6"/>
    <mergeCell ref="J3:J6"/>
    <mergeCell ref="K3:K6"/>
    <mergeCell ref="E3:H3"/>
    <mergeCell ref="E4:E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SheetLayoutView="100" zoomScalePageLayoutView="0" workbookViewId="0" topLeftCell="A1">
      <pane xSplit="2" ySplit="6" topLeftCell="C7" activePane="bottomRight" state="frozen"/>
      <selection pane="topLeft" activeCell="O9" sqref="O9"/>
      <selection pane="topRight" activeCell="O9" sqref="O9"/>
      <selection pane="bottomLeft" activeCell="O9" sqref="O9"/>
      <selection pane="bottomRight" activeCell="K40" sqref="K40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6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3" t="s">
        <v>62</v>
      </c>
      <c r="B2" s="36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81" t="s">
        <v>48</v>
      </c>
      <c r="B3" s="89" t="s">
        <v>49</v>
      </c>
      <c r="C3" s="79" t="s">
        <v>50</v>
      </c>
      <c r="D3" s="84"/>
      <c r="E3" s="79" t="s">
        <v>51</v>
      </c>
      <c r="F3" s="80"/>
      <c r="G3" s="80"/>
      <c r="H3" s="80"/>
      <c r="I3" s="14"/>
      <c r="J3" s="76" t="s">
        <v>52</v>
      </c>
      <c r="K3" s="76" t="s">
        <v>53</v>
      </c>
    </row>
    <row r="4" spans="1:11" ht="17.25" customHeight="1">
      <c r="A4" s="82"/>
      <c r="B4" s="90"/>
      <c r="C4" s="85" t="s">
        <v>54</v>
      </c>
      <c r="D4" s="88" t="s">
        <v>55</v>
      </c>
      <c r="E4" s="76" t="s">
        <v>56</v>
      </c>
      <c r="F4" s="76" t="s">
        <v>57</v>
      </c>
      <c r="G4" s="76" t="s">
        <v>58</v>
      </c>
      <c r="H4" s="76" t="s">
        <v>0</v>
      </c>
      <c r="I4" s="15" t="s">
        <v>59</v>
      </c>
      <c r="J4" s="77"/>
      <c r="K4" s="77"/>
    </row>
    <row r="5" spans="1:11" ht="17.25" customHeight="1">
      <c r="A5" s="82"/>
      <c r="B5" s="90"/>
      <c r="C5" s="86"/>
      <c r="D5" s="88"/>
      <c r="E5" s="77"/>
      <c r="F5" s="77"/>
      <c r="G5" s="77"/>
      <c r="H5" s="77"/>
      <c r="I5" s="15" t="s">
        <v>60</v>
      </c>
      <c r="J5" s="77"/>
      <c r="K5" s="77"/>
    </row>
    <row r="6" spans="1:11" ht="17.25" customHeight="1">
      <c r="A6" s="83"/>
      <c r="B6" s="91"/>
      <c r="C6" s="87"/>
      <c r="D6" s="88"/>
      <c r="E6" s="78"/>
      <c r="F6" s="78"/>
      <c r="G6" s="78"/>
      <c r="H6" s="78"/>
      <c r="I6" s="16"/>
      <c r="J6" s="78"/>
      <c r="K6" s="78"/>
    </row>
    <row r="7" spans="1:11" ht="21.75" customHeight="1">
      <c r="A7" s="28">
        <v>1</v>
      </c>
      <c r="B7" s="22" t="s">
        <v>3</v>
      </c>
      <c r="C7" s="68">
        <v>35493</v>
      </c>
      <c r="D7" s="68">
        <v>54063</v>
      </c>
      <c r="E7" s="68">
        <v>721140</v>
      </c>
      <c r="F7" s="68">
        <v>0</v>
      </c>
      <c r="G7" s="68">
        <v>271907</v>
      </c>
      <c r="H7" s="68">
        <v>213709</v>
      </c>
      <c r="I7" s="55">
        <f>SUM(E7:H7)</f>
        <v>1206756</v>
      </c>
      <c r="J7" s="55">
        <f>SUM(I7*1000/C7)</f>
        <v>33999.8309525822</v>
      </c>
      <c r="K7" s="55">
        <f>SUM(I7*1000/D7)</f>
        <v>22321.291826202763</v>
      </c>
    </row>
    <row r="8" spans="1:11" ht="21.75" customHeight="1">
      <c r="A8" s="29">
        <v>2</v>
      </c>
      <c r="B8" s="19" t="s">
        <v>4</v>
      </c>
      <c r="C8" s="69">
        <v>21045</v>
      </c>
      <c r="D8" s="69">
        <v>30560</v>
      </c>
      <c r="E8" s="69">
        <v>409814</v>
      </c>
      <c r="F8" s="69">
        <v>0</v>
      </c>
      <c r="G8" s="69">
        <v>135879</v>
      </c>
      <c r="H8" s="69">
        <v>144573</v>
      </c>
      <c r="I8" s="55">
        <f aca="true" t="shared" si="0" ref="I8:I38">SUM(E8:H8)</f>
        <v>690266</v>
      </c>
      <c r="J8" s="55">
        <f aca="true" t="shared" si="1" ref="J8:J38">SUM(I8*1000/C8)</f>
        <v>32799.52482775006</v>
      </c>
      <c r="K8" s="55">
        <f aca="true" t="shared" si="2" ref="K8:K38">SUM(I8*1000/D8)</f>
        <v>22587.238219895287</v>
      </c>
    </row>
    <row r="9" spans="1:11" ht="21.75" customHeight="1">
      <c r="A9" s="29">
        <v>3</v>
      </c>
      <c r="B9" s="19" t="s">
        <v>5</v>
      </c>
      <c r="C9" s="69">
        <v>20025</v>
      </c>
      <c r="D9" s="69">
        <v>30487</v>
      </c>
      <c r="E9" s="69">
        <v>418230</v>
      </c>
      <c r="F9" s="69">
        <v>0</v>
      </c>
      <c r="G9" s="69">
        <v>167137</v>
      </c>
      <c r="H9" s="69">
        <v>127304</v>
      </c>
      <c r="I9" s="55">
        <f t="shared" si="0"/>
        <v>712671</v>
      </c>
      <c r="J9" s="55">
        <f t="shared" si="1"/>
        <v>35589.06367041198</v>
      </c>
      <c r="K9" s="55">
        <f t="shared" si="2"/>
        <v>23376.225932364614</v>
      </c>
    </row>
    <row r="10" spans="1:11" ht="21.75" customHeight="1">
      <c r="A10" s="29">
        <v>4</v>
      </c>
      <c r="B10" s="19" t="s">
        <v>6</v>
      </c>
      <c r="C10" s="69">
        <v>20620</v>
      </c>
      <c r="D10" s="69">
        <v>32734</v>
      </c>
      <c r="E10" s="69">
        <v>419100</v>
      </c>
      <c r="F10" s="69">
        <v>0</v>
      </c>
      <c r="G10" s="69">
        <v>122894</v>
      </c>
      <c r="H10" s="69">
        <v>80071</v>
      </c>
      <c r="I10" s="55">
        <f t="shared" si="0"/>
        <v>622065</v>
      </c>
      <c r="J10" s="55">
        <f t="shared" si="1"/>
        <v>30168.0407371484</v>
      </c>
      <c r="K10" s="55">
        <f t="shared" si="2"/>
        <v>19003.635363841877</v>
      </c>
    </row>
    <row r="11" spans="1:11" ht="21.75" customHeight="1">
      <c r="A11" s="29">
        <v>5</v>
      </c>
      <c r="B11" s="19" t="s">
        <v>7</v>
      </c>
      <c r="C11" s="69">
        <v>10758</v>
      </c>
      <c r="D11" s="69">
        <v>17116</v>
      </c>
      <c r="E11" s="69">
        <v>190032</v>
      </c>
      <c r="F11" s="69">
        <v>39296</v>
      </c>
      <c r="G11" s="69">
        <v>74460</v>
      </c>
      <c r="H11" s="69">
        <v>43172</v>
      </c>
      <c r="I11" s="55">
        <f t="shared" si="0"/>
        <v>346960</v>
      </c>
      <c r="J11" s="55">
        <f t="shared" si="1"/>
        <v>32251.34783416992</v>
      </c>
      <c r="K11" s="55">
        <f t="shared" si="2"/>
        <v>20271.091376489832</v>
      </c>
    </row>
    <row r="12" spans="1:11" ht="21.75" customHeight="1">
      <c r="A12" s="29">
        <v>6</v>
      </c>
      <c r="B12" s="19" t="s">
        <v>8</v>
      </c>
      <c r="C12" s="69">
        <v>7217</v>
      </c>
      <c r="D12" s="69">
        <v>11706</v>
      </c>
      <c r="E12" s="69">
        <v>170824</v>
      </c>
      <c r="F12" s="69">
        <v>6660</v>
      </c>
      <c r="G12" s="69">
        <v>43294</v>
      </c>
      <c r="H12" s="69">
        <v>29713</v>
      </c>
      <c r="I12" s="55">
        <f t="shared" si="0"/>
        <v>250491</v>
      </c>
      <c r="J12" s="55">
        <f t="shared" si="1"/>
        <v>34708.4661216572</v>
      </c>
      <c r="K12" s="55">
        <f t="shared" si="2"/>
        <v>21398.51358277806</v>
      </c>
    </row>
    <row r="13" spans="1:11" ht="21.75" customHeight="1">
      <c r="A13" s="29">
        <v>7</v>
      </c>
      <c r="B13" s="19" t="s">
        <v>32</v>
      </c>
      <c r="C13" s="69">
        <v>11132</v>
      </c>
      <c r="D13" s="69">
        <v>17182</v>
      </c>
      <c r="E13" s="69">
        <v>228714</v>
      </c>
      <c r="F13" s="69">
        <v>18543</v>
      </c>
      <c r="G13" s="69">
        <v>76822</v>
      </c>
      <c r="H13" s="69">
        <v>50477</v>
      </c>
      <c r="I13" s="55">
        <f t="shared" si="0"/>
        <v>374556</v>
      </c>
      <c r="J13" s="55">
        <f t="shared" si="1"/>
        <v>33646.78404599353</v>
      </c>
      <c r="K13" s="55">
        <f t="shared" si="2"/>
        <v>21799.32487486905</v>
      </c>
    </row>
    <row r="14" spans="1:11" ht="21.75" customHeight="1">
      <c r="A14" s="29">
        <v>8</v>
      </c>
      <c r="B14" s="19" t="s">
        <v>9</v>
      </c>
      <c r="C14" s="69">
        <v>6189</v>
      </c>
      <c r="D14" s="69">
        <v>10111</v>
      </c>
      <c r="E14" s="69">
        <v>102928</v>
      </c>
      <c r="F14" s="69">
        <v>22466</v>
      </c>
      <c r="G14" s="69">
        <v>30863</v>
      </c>
      <c r="H14" s="69">
        <v>18618</v>
      </c>
      <c r="I14" s="55">
        <f t="shared" si="0"/>
        <v>174875</v>
      </c>
      <c r="J14" s="55">
        <f t="shared" si="1"/>
        <v>28255.776377443854</v>
      </c>
      <c r="K14" s="55">
        <f t="shared" si="2"/>
        <v>17295.519730986056</v>
      </c>
    </row>
    <row r="15" spans="1:11" ht="21.75" customHeight="1">
      <c r="A15" s="29">
        <v>9</v>
      </c>
      <c r="B15" s="19" t="s">
        <v>33</v>
      </c>
      <c r="C15" s="69">
        <v>9014</v>
      </c>
      <c r="D15" s="69">
        <v>14660</v>
      </c>
      <c r="E15" s="69">
        <v>200940</v>
      </c>
      <c r="F15" s="69">
        <v>0</v>
      </c>
      <c r="G15" s="69">
        <v>86943</v>
      </c>
      <c r="H15" s="69">
        <v>31099</v>
      </c>
      <c r="I15" s="55">
        <f t="shared" si="0"/>
        <v>318982</v>
      </c>
      <c r="J15" s="55">
        <f t="shared" si="1"/>
        <v>35387.39738185045</v>
      </c>
      <c r="K15" s="55">
        <f t="shared" si="2"/>
        <v>21758.663028649386</v>
      </c>
    </row>
    <row r="16" spans="1:11" ht="21.75" customHeight="1">
      <c r="A16" s="29">
        <v>10</v>
      </c>
      <c r="B16" s="19" t="s">
        <v>10</v>
      </c>
      <c r="C16" s="69">
        <v>7569</v>
      </c>
      <c r="D16" s="69">
        <v>11839</v>
      </c>
      <c r="E16" s="69">
        <v>105841</v>
      </c>
      <c r="F16" s="69">
        <v>19829</v>
      </c>
      <c r="G16" s="69">
        <v>28810</v>
      </c>
      <c r="H16" s="69">
        <v>24017</v>
      </c>
      <c r="I16" s="55">
        <f t="shared" si="0"/>
        <v>178497</v>
      </c>
      <c r="J16" s="55">
        <f t="shared" si="1"/>
        <v>23582.639714625446</v>
      </c>
      <c r="K16" s="55">
        <f t="shared" si="2"/>
        <v>15077.033533237605</v>
      </c>
    </row>
    <row r="17" spans="1:11" ht="21.75" customHeight="1">
      <c r="A17" s="29">
        <v>11</v>
      </c>
      <c r="B17" s="19" t="s">
        <v>11</v>
      </c>
      <c r="C17" s="69">
        <v>4123</v>
      </c>
      <c r="D17" s="69">
        <v>6121</v>
      </c>
      <c r="E17" s="69">
        <v>42828</v>
      </c>
      <c r="F17" s="69">
        <v>9959</v>
      </c>
      <c r="G17" s="69">
        <v>21444</v>
      </c>
      <c r="H17" s="69">
        <v>9713</v>
      </c>
      <c r="I17" s="55">
        <f t="shared" si="0"/>
        <v>83944</v>
      </c>
      <c r="J17" s="55">
        <f t="shared" si="1"/>
        <v>20359.93208828523</v>
      </c>
      <c r="K17" s="55">
        <f t="shared" si="2"/>
        <v>13714.099003430812</v>
      </c>
    </row>
    <row r="18" spans="1:11" ht="21.75" customHeight="1">
      <c r="A18" s="29">
        <v>12</v>
      </c>
      <c r="B18" s="19" t="s">
        <v>12</v>
      </c>
      <c r="C18" s="69">
        <v>6147</v>
      </c>
      <c r="D18" s="69">
        <v>9165</v>
      </c>
      <c r="E18" s="69">
        <v>108156</v>
      </c>
      <c r="F18" s="69">
        <v>23383</v>
      </c>
      <c r="G18" s="69">
        <v>40542</v>
      </c>
      <c r="H18" s="69">
        <v>21175</v>
      </c>
      <c r="I18" s="55">
        <f t="shared" si="0"/>
        <v>193256</v>
      </c>
      <c r="J18" s="55">
        <f t="shared" si="1"/>
        <v>31439.075972018873</v>
      </c>
      <c r="K18" s="55">
        <f t="shared" si="2"/>
        <v>21086.30660120022</v>
      </c>
    </row>
    <row r="19" spans="1:11" ht="21.75" customHeight="1">
      <c r="A19" s="29">
        <v>13</v>
      </c>
      <c r="B19" s="19" t="s">
        <v>13</v>
      </c>
      <c r="C19" s="69">
        <v>11227</v>
      </c>
      <c r="D19" s="69">
        <v>17568</v>
      </c>
      <c r="E19" s="69">
        <v>249944</v>
      </c>
      <c r="F19" s="69">
        <v>0</v>
      </c>
      <c r="G19" s="69">
        <v>104067</v>
      </c>
      <c r="H19" s="69">
        <v>53285</v>
      </c>
      <c r="I19" s="55">
        <f t="shared" si="0"/>
        <v>407296</v>
      </c>
      <c r="J19" s="55">
        <f t="shared" si="1"/>
        <v>36278.25777144384</v>
      </c>
      <c r="K19" s="55">
        <f t="shared" si="2"/>
        <v>23183.970856102005</v>
      </c>
    </row>
    <row r="20" spans="1:11" ht="21.75" customHeight="1">
      <c r="A20" s="29">
        <v>14</v>
      </c>
      <c r="B20" s="19" t="s">
        <v>14</v>
      </c>
      <c r="C20" s="69">
        <v>16106</v>
      </c>
      <c r="D20" s="69">
        <v>23717</v>
      </c>
      <c r="E20" s="69">
        <v>175136</v>
      </c>
      <c r="F20" s="69">
        <v>0</v>
      </c>
      <c r="G20" s="69">
        <v>174755</v>
      </c>
      <c r="H20" s="69">
        <v>64738</v>
      </c>
      <c r="I20" s="55">
        <f t="shared" si="0"/>
        <v>414629</v>
      </c>
      <c r="J20" s="55">
        <f t="shared" si="1"/>
        <v>25743.760089407675</v>
      </c>
      <c r="K20" s="55">
        <f t="shared" si="2"/>
        <v>17482.35442931231</v>
      </c>
    </row>
    <row r="21" spans="1:11" ht="21.75" customHeight="1">
      <c r="A21" s="29">
        <v>15</v>
      </c>
      <c r="B21" s="19" t="s">
        <v>15</v>
      </c>
      <c r="C21" s="69">
        <v>11523</v>
      </c>
      <c r="D21" s="69">
        <v>17771</v>
      </c>
      <c r="E21" s="69">
        <v>206089</v>
      </c>
      <c r="F21" s="69">
        <v>47211</v>
      </c>
      <c r="G21" s="69">
        <v>79329</v>
      </c>
      <c r="H21" s="69">
        <v>48330</v>
      </c>
      <c r="I21" s="55">
        <f t="shared" si="0"/>
        <v>380959</v>
      </c>
      <c r="J21" s="55">
        <f t="shared" si="1"/>
        <v>33060.748069079236</v>
      </c>
      <c r="K21" s="55">
        <f t="shared" si="2"/>
        <v>21437.11665072309</v>
      </c>
    </row>
    <row r="22" spans="1:11" ht="21.75" customHeight="1">
      <c r="A22" s="29">
        <v>16</v>
      </c>
      <c r="B22" s="19" t="s">
        <v>16</v>
      </c>
      <c r="C22" s="69">
        <v>28053</v>
      </c>
      <c r="D22" s="69">
        <v>43005</v>
      </c>
      <c r="E22" s="69">
        <v>697652</v>
      </c>
      <c r="F22" s="69">
        <v>0</v>
      </c>
      <c r="G22" s="69">
        <v>251054</v>
      </c>
      <c r="H22" s="69">
        <v>114167</v>
      </c>
      <c r="I22" s="55">
        <f t="shared" si="0"/>
        <v>1062873</v>
      </c>
      <c r="J22" s="55">
        <f t="shared" si="1"/>
        <v>37888.03336541546</v>
      </c>
      <c r="K22" s="55">
        <f t="shared" si="2"/>
        <v>24715.10289501221</v>
      </c>
    </row>
    <row r="23" spans="1:11" ht="21.75" customHeight="1">
      <c r="A23" s="29">
        <v>17</v>
      </c>
      <c r="B23" s="19" t="s">
        <v>17</v>
      </c>
      <c r="C23" s="69">
        <v>18542</v>
      </c>
      <c r="D23" s="69">
        <v>28228</v>
      </c>
      <c r="E23" s="69">
        <v>226592</v>
      </c>
      <c r="F23" s="69">
        <v>0</v>
      </c>
      <c r="G23" s="69">
        <v>104065</v>
      </c>
      <c r="H23" s="69">
        <v>57249</v>
      </c>
      <c r="I23" s="55">
        <f t="shared" si="0"/>
        <v>387906</v>
      </c>
      <c r="J23" s="55">
        <f t="shared" si="1"/>
        <v>20920.396936684283</v>
      </c>
      <c r="K23" s="55">
        <f t="shared" si="2"/>
        <v>13741.887487600963</v>
      </c>
    </row>
    <row r="24" spans="1:11" ht="21.75" customHeight="1">
      <c r="A24" s="29">
        <v>18</v>
      </c>
      <c r="B24" s="19" t="s">
        <v>18</v>
      </c>
      <c r="C24" s="69">
        <v>10051</v>
      </c>
      <c r="D24" s="69">
        <v>15571</v>
      </c>
      <c r="E24" s="69">
        <v>213008</v>
      </c>
      <c r="F24" s="69">
        <v>0</v>
      </c>
      <c r="G24" s="69">
        <v>77536</v>
      </c>
      <c r="H24" s="69">
        <v>39497</v>
      </c>
      <c r="I24" s="55">
        <f t="shared" si="0"/>
        <v>330041</v>
      </c>
      <c r="J24" s="55">
        <f t="shared" si="1"/>
        <v>32836.633170828776</v>
      </c>
      <c r="K24" s="55">
        <f t="shared" si="2"/>
        <v>21195.876950741764</v>
      </c>
    </row>
    <row r="25" spans="1:11" ht="21.75" customHeight="1">
      <c r="A25" s="29">
        <v>19</v>
      </c>
      <c r="B25" s="19" t="s">
        <v>19</v>
      </c>
      <c r="C25" s="69">
        <v>4318</v>
      </c>
      <c r="D25" s="69">
        <v>7057</v>
      </c>
      <c r="E25" s="69">
        <v>81544</v>
      </c>
      <c r="F25" s="69">
        <v>0</v>
      </c>
      <c r="G25" s="69">
        <v>35562</v>
      </c>
      <c r="H25" s="69">
        <v>23114</v>
      </c>
      <c r="I25" s="55">
        <f t="shared" si="0"/>
        <v>140220</v>
      </c>
      <c r="J25" s="55">
        <f t="shared" si="1"/>
        <v>32473.367299675774</v>
      </c>
      <c r="K25" s="55">
        <f t="shared" si="2"/>
        <v>19869.632988522037</v>
      </c>
    </row>
    <row r="26" spans="1:11" ht="21.75" customHeight="1">
      <c r="A26" s="29">
        <v>20</v>
      </c>
      <c r="B26" s="19" t="s">
        <v>20</v>
      </c>
      <c r="C26" s="69">
        <v>7709</v>
      </c>
      <c r="D26" s="69">
        <v>12045</v>
      </c>
      <c r="E26" s="69">
        <v>196798</v>
      </c>
      <c r="F26" s="69">
        <v>0</v>
      </c>
      <c r="G26" s="69">
        <v>84610</v>
      </c>
      <c r="H26" s="69">
        <v>50155</v>
      </c>
      <c r="I26" s="55">
        <f t="shared" si="0"/>
        <v>331563</v>
      </c>
      <c r="J26" s="55">
        <f t="shared" si="1"/>
        <v>43009.858606823196</v>
      </c>
      <c r="K26" s="55">
        <f t="shared" si="2"/>
        <v>27527.023661270236</v>
      </c>
    </row>
    <row r="27" spans="1:11" ht="21.75" customHeight="1">
      <c r="A27" s="29">
        <v>21</v>
      </c>
      <c r="B27" s="19" t="s">
        <v>34</v>
      </c>
      <c r="C27" s="69">
        <v>6645</v>
      </c>
      <c r="D27" s="69">
        <v>10384</v>
      </c>
      <c r="E27" s="69">
        <v>95139</v>
      </c>
      <c r="F27" s="69">
        <v>13685</v>
      </c>
      <c r="G27" s="69">
        <v>29478</v>
      </c>
      <c r="H27" s="69">
        <v>20002</v>
      </c>
      <c r="I27" s="55">
        <f t="shared" si="0"/>
        <v>158304</v>
      </c>
      <c r="J27" s="55">
        <f t="shared" si="1"/>
        <v>23823.024830699775</v>
      </c>
      <c r="K27" s="55">
        <f t="shared" si="2"/>
        <v>15244.992295839753</v>
      </c>
    </row>
    <row r="28" spans="1:11" ht="21.75" customHeight="1">
      <c r="A28" s="29">
        <v>22</v>
      </c>
      <c r="B28" s="17" t="s">
        <v>35</v>
      </c>
      <c r="C28" s="69">
        <v>7540</v>
      </c>
      <c r="D28" s="69">
        <v>11915</v>
      </c>
      <c r="E28" s="69">
        <v>133955</v>
      </c>
      <c r="F28" s="69">
        <v>0</v>
      </c>
      <c r="G28" s="69">
        <v>95661</v>
      </c>
      <c r="H28" s="69">
        <v>0</v>
      </c>
      <c r="I28" s="55">
        <f t="shared" si="0"/>
        <v>229616</v>
      </c>
      <c r="J28" s="55">
        <f t="shared" si="1"/>
        <v>30453.050397877985</v>
      </c>
      <c r="K28" s="55">
        <f t="shared" si="2"/>
        <v>19271.17079311792</v>
      </c>
    </row>
    <row r="29" spans="1:11" ht="21.75" customHeight="1">
      <c r="A29" s="29">
        <v>23</v>
      </c>
      <c r="B29" s="17" t="s">
        <v>36</v>
      </c>
      <c r="C29" s="69">
        <v>15003</v>
      </c>
      <c r="D29" s="69">
        <v>24237</v>
      </c>
      <c r="E29" s="69">
        <v>288794</v>
      </c>
      <c r="F29" s="69">
        <v>0</v>
      </c>
      <c r="G29" s="69">
        <v>124399</v>
      </c>
      <c r="H29" s="69">
        <v>61392</v>
      </c>
      <c r="I29" s="55">
        <f t="shared" si="0"/>
        <v>474585</v>
      </c>
      <c r="J29" s="55">
        <f t="shared" si="1"/>
        <v>31632.67346530694</v>
      </c>
      <c r="K29" s="55">
        <f t="shared" si="2"/>
        <v>19581.012501547222</v>
      </c>
    </row>
    <row r="30" spans="1:11" ht="21.75" customHeight="1">
      <c r="A30" s="29">
        <v>24</v>
      </c>
      <c r="B30" s="17" t="s">
        <v>37</v>
      </c>
      <c r="C30" s="69">
        <v>8411</v>
      </c>
      <c r="D30" s="69">
        <v>14344</v>
      </c>
      <c r="E30" s="69">
        <v>205600</v>
      </c>
      <c r="F30" s="69">
        <v>26797</v>
      </c>
      <c r="G30" s="69">
        <v>77016</v>
      </c>
      <c r="H30" s="69">
        <v>29789</v>
      </c>
      <c r="I30" s="55">
        <f t="shared" si="0"/>
        <v>339202</v>
      </c>
      <c r="J30" s="55">
        <f t="shared" si="1"/>
        <v>40328.37950303174</v>
      </c>
      <c r="K30" s="55">
        <f t="shared" si="2"/>
        <v>23647.65755716676</v>
      </c>
    </row>
    <row r="31" spans="1:11" ht="21.75" customHeight="1">
      <c r="A31" s="29">
        <v>25</v>
      </c>
      <c r="B31" s="17" t="s">
        <v>38</v>
      </c>
      <c r="C31" s="69">
        <v>6609</v>
      </c>
      <c r="D31" s="69">
        <v>10739</v>
      </c>
      <c r="E31" s="69">
        <v>111428</v>
      </c>
      <c r="F31" s="69">
        <v>22987</v>
      </c>
      <c r="G31" s="69">
        <v>35774</v>
      </c>
      <c r="H31" s="69">
        <v>24974</v>
      </c>
      <c r="I31" s="55">
        <f t="shared" si="0"/>
        <v>195163</v>
      </c>
      <c r="J31" s="55">
        <f t="shared" si="1"/>
        <v>29529.883492207595</v>
      </c>
      <c r="K31" s="55">
        <f t="shared" si="2"/>
        <v>18173.29360275631</v>
      </c>
    </row>
    <row r="32" spans="1:11" ht="21.75" customHeight="1">
      <c r="A32" s="29">
        <v>26</v>
      </c>
      <c r="B32" s="17" t="s">
        <v>39</v>
      </c>
      <c r="C32" s="69">
        <v>5930</v>
      </c>
      <c r="D32" s="69">
        <v>9458</v>
      </c>
      <c r="E32" s="69">
        <v>113157</v>
      </c>
      <c r="F32" s="69">
        <v>12873</v>
      </c>
      <c r="G32" s="69">
        <v>56006</v>
      </c>
      <c r="H32" s="69">
        <v>28388</v>
      </c>
      <c r="I32" s="55">
        <f t="shared" si="0"/>
        <v>210424</v>
      </c>
      <c r="J32" s="55">
        <f t="shared" si="1"/>
        <v>35484.65430016864</v>
      </c>
      <c r="K32" s="55">
        <f t="shared" si="2"/>
        <v>22248.25544512582</v>
      </c>
    </row>
    <row r="33" spans="1:11" ht="21.75" customHeight="1">
      <c r="A33" s="29">
        <v>27</v>
      </c>
      <c r="B33" s="26" t="s">
        <v>40</v>
      </c>
      <c r="C33" s="69">
        <v>6219</v>
      </c>
      <c r="D33" s="69">
        <v>10276</v>
      </c>
      <c r="E33" s="69">
        <v>103393</v>
      </c>
      <c r="F33" s="69">
        <v>27763</v>
      </c>
      <c r="G33" s="69">
        <v>47782</v>
      </c>
      <c r="H33" s="69">
        <v>28971</v>
      </c>
      <c r="I33" s="55">
        <f t="shared" si="0"/>
        <v>207909</v>
      </c>
      <c r="J33" s="55">
        <f t="shared" si="1"/>
        <v>33431.25904486252</v>
      </c>
      <c r="K33" s="55">
        <f t="shared" si="2"/>
        <v>20232.483456597896</v>
      </c>
    </row>
    <row r="34" spans="1:11" ht="21.75" customHeight="1">
      <c r="A34" s="29">
        <v>28</v>
      </c>
      <c r="B34" s="19" t="s">
        <v>41</v>
      </c>
      <c r="C34" s="69">
        <v>13218</v>
      </c>
      <c r="D34" s="69">
        <v>21155</v>
      </c>
      <c r="E34" s="69">
        <v>341990</v>
      </c>
      <c r="F34" s="69">
        <v>0</v>
      </c>
      <c r="G34" s="69">
        <v>94103</v>
      </c>
      <c r="H34" s="69">
        <v>73724</v>
      </c>
      <c r="I34" s="55">
        <f t="shared" si="0"/>
        <v>509817</v>
      </c>
      <c r="J34" s="55">
        <f t="shared" si="1"/>
        <v>38569.90467544258</v>
      </c>
      <c r="K34" s="55">
        <f t="shared" si="2"/>
        <v>24099.125502245333</v>
      </c>
    </row>
    <row r="35" spans="1:11" ht="21.75" customHeight="1">
      <c r="A35" s="29">
        <v>29</v>
      </c>
      <c r="B35" s="19" t="s">
        <v>42</v>
      </c>
      <c r="C35" s="69">
        <v>5836</v>
      </c>
      <c r="D35" s="69">
        <v>10145</v>
      </c>
      <c r="E35" s="69">
        <v>143169</v>
      </c>
      <c r="F35" s="69">
        <v>0</v>
      </c>
      <c r="G35" s="69">
        <v>53699</v>
      </c>
      <c r="H35" s="69">
        <v>32621</v>
      </c>
      <c r="I35" s="55">
        <f t="shared" si="0"/>
        <v>229489</v>
      </c>
      <c r="J35" s="55">
        <f t="shared" si="1"/>
        <v>39322.995202193284</v>
      </c>
      <c r="K35" s="55">
        <f t="shared" si="2"/>
        <v>22620.8969935929</v>
      </c>
    </row>
    <row r="36" spans="1:11" ht="21.75" customHeight="1">
      <c r="A36" s="29">
        <v>30</v>
      </c>
      <c r="B36" s="19" t="s">
        <v>43</v>
      </c>
      <c r="C36" s="69">
        <v>10241</v>
      </c>
      <c r="D36" s="69">
        <v>17568</v>
      </c>
      <c r="E36" s="69">
        <v>267268</v>
      </c>
      <c r="F36" s="69">
        <v>0</v>
      </c>
      <c r="G36" s="69">
        <v>160747</v>
      </c>
      <c r="H36" s="69">
        <v>79910</v>
      </c>
      <c r="I36" s="55">
        <f t="shared" si="0"/>
        <v>507925</v>
      </c>
      <c r="J36" s="55">
        <f t="shared" si="1"/>
        <v>49597.207303974224</v>
      </c>
      <c r="K36" s="55">
        <f t="shared" si="2"/>
        <v>28911.942167577414</v>
      </c>
    </row>
    <row r="37" spans="1:11" ht="21.75" customHeight="1">
      <c r="A37" s="29">
        <v>31</v>
      </c>
      <c r="B37" s="19" t="s">
        <v>44</v>
      </c>
      <c r="C37" s="69">
        <v>6404</v>
      </c>
      <c r="D37" s="69">
        <v>10018</v>
      </c>
      <c r="E37" s="69">
        <v>116777</v>
      </c>
      <c r="F37" s="69">
        <v>0</v>
      </c>
      <c r="G37" s="69">
        <v>101462</v>
      </c>
      <c r="H37" s="69">
        <v>21535</v>
      </c>
      <c r="I37" s="55">
        <f t="shared" si="0"/>
        <v>239774</v>
      </c>
      <c r="J37" s="55">
        <f t="shared" si="1"/>
        <v>37441.28669581511</v>
      </c>
      <c r="K37" s="55">
        <f t="shared" si="2"/>
        <v>23934.318227191055</v>
      </c>
    </row>
    <row r="38" spans="1:11" ht="21.75" customHeight="1">
      <c r="A38" s="30">
        <v>32</v>
      </c>
      <c r="B38" s="23" t="s">
        <v>45</v>
      </c>
      <c r="C38" s="70">
        <v>7380</v>
      </c>
      <c r="D38" s="70">
        <v>12023</v>
      </c>
      <c r="E38" s="70">
        <v>150055</v>
      </c>
      <c r="F38" s="70">
        <v>0</v>
      </c>
      <c r="G38" s="70">
        <v>71223</v>
      </c>
      <c r="H38" s="70">
        <v>35643</v>
      </c>
      <c r="I38" s="55">
        <f t="shared" si="0"/>
        <v>256921</v>
      </c>
      <c r="J38" s="55">
        <f t="shared" si="1"/>
        <v>34813.143631436316</v>
      </c>
      <c r="K38" s="55">
        <f>SUM(I38*1000/D38)</f>
        <v>21369.125842135905</v>
      </c>
    </row>
    <row r="39" spans="1:11" s="20" customFormat="1" ht="21.75" customHeight="1">
      <c r="A39" s="37"/>
      <c r="B39" s="38" t="s">
        <v>47</v>
      </c>
      <c r="C39" s="71">
        <f aca="true" t="shared" si="3" ref="C39:H39">SUM(C7:C38)</f>
        <v>366297</v>
      </c>
      <c r="D39" s="71">
        <f t="shared" si="3"/>
        <v>572968</v>
      </c>
      <c r="E39" s="71">
        <f t="shared" si="3"/>
        <v>7236035</v>
      </c>
      <c r="F39" s="71">
        <f t="shared" si="3"/>
        <v>291452</v>
      </c>
      <c r="G39" s="71">
        <f t="shared" si="3"/>
        <v>2959323</v>
      </c>
      <c r="H39" s="71">
        <f t="shared" si="3"/>
        <v>1681125</v>
      </c>
      <c r="I39" s="58">
        <f>SUM(E39:H39)</f>
        <v>12167935</v>
      </c>
      <c r="J39" s="58">
        <f>SUM(I39*1000/C39)</f>
        <v>33218.76783047636</v>
      </c>
      <c r="K39" s="58">
        <f>SUM(I39*1000/D39)</f>
        <v>21236.674648496948</v>
      </c>
    </row>
    <row r="40" spans="1:11" ht="21.75" customHeight="1">
      <c r="A40" s="31">
        <v>33</v>
      </c>
      <c r="B40" s="24" t="s">
        <v>21</v>
      </c>
      <c r="C40" s="72">
        <v>5029</v>
      </c>
      <c r="D40" s="72">
        <v>8348</v>
      </c>
      <c r="E40" s="72">
        <v>110199</v>
      </c>
      <c r="F40" s="69">
        <v>14269</v>
      </c>
      <c r="G40" s="72">
        <v>55655</v>
      </c>
      <c r="H40" s="69">
        <v>34490</v>
      </c>
      <c r="I40" s="57">
        <f>SUM(E40:H40)</f>
        <v>214613</v>
      </c>
      <c r="J40" s="59">
        <f>SUM(I40*1000/C40)</f>
        <v>42675.08450984291</v>
      </c>
      <c r="K40" s="59">
        <f>SUM(I40*1000/D40)</f>
        <v>25708.31336847149</v>
      </c>
    </row>
    <row r="41" spans="1:11" ht="21.75" customHeight="1">
      <c r="A41" s="29">
        <v>34</v>
      </c>
      <c r="B41" s="19" t="s">
        <v>22</v>
      </c>
      <c r="C41" s="69">
        <v>2714</v>
      </c>
      <c r="D41" s="69">
        <v>4327</v>
      </c>
      <c r="E41" s="69">
        <v>67042</v>
      </c>
      <c r="F41" s="69">
        <v>8756</v>
      </c>
      <c r="G41" s="69">
        <v>29405</v>
      </c>
      <c r="H41" s="69">
        <v>14338</v>
      </c>
      <c r="I41" s="57">
        <f aca="true" t="shared" si="4" ref="I41:I51">SUM(E41:H41)</f>
        <v>119541</v>
      </c>
      <c r="J41" s="59">
        <f aca="true" t="shared" si="5" ref="J41:J51">SUM(I41*1000/C41)</f>
        <v>44046.05747973471</v>
      </c>
      <c r="K41" s="59">
        <f aca="true" t="shared" si="6" ref="K41:K51">SUM(I41*1000/D41)</f>
        <v>27626.762190894384</v>
      </c>
    </row>
    <row r="42" spans="1:11" ht="21.75" customHeight="1">
      <c r="A42" s="29">
        <v>35</v>
      </c>
      <c r="B42" s="19" t="s">
        <v>46</v>
      </c>
      <c r="C42" s="69">
        <v>3110</v>
      </c>
      <c r="D42" s="69">
        <v>4914</v>
      </c>
      <c r="E42" s="69">
        <v>71321</v>
      </c>
      <c r="F42" s="69">
        <v>0</v>
      </c>
      <c r="G42" s="69">
        <v>30286</v>
      </c>
      <c r="H42" s="69">
        <v>18771</v>
      </c>
      <c r="I42" s="57">
        <f t="shared" si="4"/>
        <v>120378</v>
      </c>
      <c r="J42" s="59">
        <f t="shared" si="5"/>
        <v>38706.752411575566</v>
      </c>
      <c r="K42" s="59">
        <f t="shared" si="6"/>
        <v>24496.947496947498</v>
      </c>
    </row>
    <row r="43" spans="1:11" ht="21.75" customHeight="1">
      <c r="A43" s="29">
        <v>36</v>
      </c>
      <c r="B43" s="19" t="s">
        <v>23</v>
      </c>
      <c r="C43" s="69">
        <v>4013</v>
      </c>
      <c r="D43" s="69">
        <v>6131</v>
      </c>
      <c r="E43" s="69">
        <v>85427</v>
      </c>
      <c r="F43" s="69">
        <v>0</v>
      </c>
      <c r="G43" s="69">
        <v>29593</v>
      </c>
      <c r="H43" s="69">
        <v>17931</v>
      </c>
      <c r="I43" s="57">
        <f t="shared" si="4"/>
        <v>132951</v>
      </c>
      <c r="J43" s="59">
        <f t="shared" si="5"/>
        <v>33130.07724894094</v>
      </c>
      <c r="K43" s="59">
        <f t="shared" si="6"/>
        <v>21685.043222965258</v>
      </c>
    </row>
    <row r="44" spans="1:11" ht="21.75" customHeight="1">
      <c r="A44" s="29">
        <v>37</v>
      </c>
      <c r="B44" s="19" t="s">
        <v>24</v>
      </c>
      <c r="C44" s="69">
        <v>3008</v>
      </c>
      <c r="D44" s="69">
        <v>4715</v>
      </c>
      <c r="E44" s="69">
        <v>55738</v>
      </c>
      <c r="F44" s="69">
        <v>7653</v>
      </c>
      <c r="G44" s="69">
        <v>13030</v>
      </c>
      <c r="H44" s="69">
        <v>7706</v>
      </c>
      <c r="I44" s="57">
        <f t="shared" si="4"/>
        <v>84127</v>
      </c>
      <c r="J44" s="59">
        <f t="shared" si="5"/>
        <v>27967.752659574468</v>
      </c>
      <c r="K44" s="59">
        <f t="shared" si="6"/>
        <v>17842.417815482502</v>
      </c>
    </row>
    <row r="45" spans="1:11" ht="21.75" customHeight="1">
      <c r="A45" s="29">
        <v>38</v>
      </c>
      <c r="B45" s="19" t="s">
        <v>25</v>
      </c>
      <c r="C45" s="69">
        <v>2326</v>
      </c>
      <c r="D45" s="69">
        <v>3572</v>
      </c>
      <c r="E45" s="69">
        <v>59160</v>
      </c>
      <c r="F45" s="69">
        <v>0</v>
      </c>
      <c r="G45" s="69">
        <v>21384</v>
      </c>
      <c r="H45" s="69">
        <v>11199</v>
      </c>
      <c r="I45" s="57">
        <f t="shared" si="4"/>
        <v>91743</v>
      </c>
      <c r="J45" s="59">
        <f t="shared" si="5"/>
        <v>39442.390369733446</v>
      </c>
      <c r="K45" s="59">
        <f t="shared" si="6"/>
        <v>25683.930571108624</v>
      </c>
    </row>
    <row r="46" spans="1:11" ht="21.75" customHeight="1">
      <c r="A46" s="29">
        <v>39</v>
      </c>
      <c r="B46" s="19" t="s">
        <v>26</v>
      </c>
      <c r="C46" s="69">
        <v>6689</v>
      </c>
      <c r="D46" s="69">
        <v>10423</v>
      </c>
      <c r="E46" s="69">
        <v>145903</v>
      </c>
      <c r="F46" s="69">
        <v>0</v>
      </c>
      <c r="G46" s="69">
        <v>54959</v>
      </c>
      <c r="H46" s="69">
        <v>32589</v>
      </c>
      <c r="I46" s="57">
        <f t="shared" si="4"/>
        <v>233451</v>
      </c>
      <c r="J46" s="59">
        <f t="shared" si="5"/>
        <v>34900.732545971</v>
      </c>
      <c r="K46" s="59">
        <f t="shared" si="6"/>
        <v>22397.67821164732</v>
      </c>
    </row>
    <row r="47" spans="1:11" ht="21.75" customHeight="1">
      <c r="A47" s="29">
        <v>40</v>
      </c>
      <c r="B47" s="19" t="s">
        <v>27</v>
      </c>
      <c r="C47" s="69">
        <v>1340</v>
      </c>
      <c r="D47" s="69">
        <v>2211</v>
      </c>
      <c r="E47" s="69">
        <v>30236</v>
      </c>
      <c r="F47" s="69">
        <v>3120</v>
      </c>
      <c r="G47" s="69">
        <v>8210</v>
      </c>
      <c r="H47" s="69">
        <v>9134</v>
      </c>
      <c r="I47" s="57">
        <f t="shared" si="4"/>
        <v>50700</v>
      </c>
      <c r="J47" s="59">
        <f t="shared" si="5"/>
        <v>37835.82089552239</v>
      </c>
      <c r="K47" s="59">
        <f t="shared" si="6"/>
        <v>22930.800542740843</v>
      </c>
    </row>
    <row r="48" spans="1:11" ht="21.75" customHeight="1">
      <c r="A48" s="29">
        <v>41</v>
      </c>
      <c r="B48" s="19" t="s">
        <v>28</v>
      </c>
      <c r="C48" s="69">
        <v>3685</v>
      </c>
      <c r="D48" s="69">
        <v>6599</v>
      </c>
      <c r="E48" s="69">
        <v>110203</v>
      </c>
      <c r="F48" s="69">
        <v>10667</v>
      </c>
      <c r="G48" s="69">
        <v>47294</v>
      </c>
      <c r="H48" s="69">
        <v>21808</v>
      </c>
      <c r="I48" s="57">
        <f t="shared" si="4"/>
        <v>189972</v>
      </c>
      <c r="J48" s="59">
        <f t="shared" si="5"/>
        <v>51552.7815468114</v>
      </c>
      <c r="K48" s="59">
        <f t="shared" si="6"/>
        <v>28787.998181542658</v>
      </c>
    </row>
    <row r="49" spans="1:11" ht="21.75" customHeight="1">
      <c r="A49" s="29">
        <v>42</v>
      </c>
      <c r="B49" s="19" t="s">
        <v>29</v>
      </c>
      <c r="C49" s="69">
        <v>1319</v>
      </c>
      <c r="D49" s="69">
        <v>2108</v>
      </c>
      <c r="E49" s="69">
        <v>24928</v>
      </c>
      <c r="F49" s="69">
        <v>5498</v>
      </c>
      <c r="G49" s="69">
        <v>7767</v>
      </c>
      <c r="H49" s="69">
        <v>5389</v>
      </c>
      <c r="I49" s="57">
        <f t="shared" si="4"/>
        <v>43582</v>
      </c>
      <c r="J49" s="59">
        <f t="shared" si="5"/>
        <v>33041.69825625474</v>
      </c>
      <c r="K49" s="59">
        <f t="shared" si="6"/>
        <v>20674.573055028464</v>
      </c>
    </row>
    <row r="50" spans="1:11" ht="21.75" customHeight="1">
      <c r="A50" s="29">
        <v>43</v>
      </c>
      <c r="B50" s="19" t="s">
        <v>30</v>
      </c>
      <c r="C50" s="69">
        <v>3704</v>
      </c>
      <c r="D50" s="69">
        <v>6406</v>
      </c>
      <c r="E50" s="69">
        <v>116254</v>
      </c>
      <c r="F50" s="69">
        <v>18764</v>
      </c>
      <c r="G50" s="69">
        <v>33964</v>
      </c>
      <c r="H50" s="69">
        <v>18261</v>
      </c>
      <c r="I50" s="57">
        <f t="shared" si="4"/>
        <v>187243</v>
      </c>
      <c r="J50" s="59">
        <f t="shared" si="5"/>
        <v>50551.56587473002</v>
      </c>
      <c r="K50" s="59">
        <f t="shared" si="6"/>
        <v>29229.316266000624</v>
      </c>
    </row>
    <row r="51" spans="1:11" ht="21.75" customHeight="1">
      <c r="A51" s="30">
        <v>44</v>
      </c>
      <c r="B51" s="23" t="s">
        <v>31</v>
      </c>
      <c r="C51" s="70">
        <v>2868</v>
      </c>
      <c r="D51" s="70">
        <v>4420</v>
      </c>
      <c r="E51" s="70">
        <v>36632</v>
      </c>
      <c r="F51" s="70">
        <v>0</v>
      </c>
      <c r="G51" s="70">
        <v>16266</v>
      </c>
      <c r="H51" s="70">
        <v>10334</v>
      </c>
      <c r="I51" s="57">
        <f t="shared" si="4"/>
        <v>63232</v>
      </c>
      <c r="J51" s="59">
        <f t="shared" si="5"/>
        <v>22047.41980474198</v>
      </c>
      <c r="K51" s="59">
        <f t="shared" si="6"/>
        <v>14305.882352941177</v>
      </c>
    </row>
    <row r="52" spans="1:11" s="20" customFormat="1" ht="21.75" customHeight="1">
      <c r="A52" s="37"/>
      <c r="B52" s="39" t="s">
        <v>1</v>
      </c>
      <c r="C52" s="71">
        <f aca="true" t="shared" si="7" ref="C52:H52">SUM(C40:C51)</f>
        <v>39805</v>
      </c>
      <c r="D52" s="71">
        <f t="shared" si="7"/>
        <v>64174</v>
      </c>
      <c r="E52" s="71">
        <f t="shared" si="7"/>
        <v>913043</v>
      </c>
      <c r="F52" s="71">
        <f t="shared" si="7"/>
        <v>68727</v>
      </c>
      <c r="G52" s="71">
        <f t="shared" si="7"/>
        <v>347813</v>
      </c>
      <c r="H52" s="71">
        <f t="shared" si="7"/>
        <v>201950</v>
      </c>
      <c r="I52" s="58">
        <f>SUM(E52:H52)</f>
        <v>1531533</v>
      </c>
      <c r="J52" s="58">
        <f>SUM(I52*1000/C52)</f>
        <v>38475.89498806682</v>
      </c>
      <c r="K52" s="58">
        <f>SUM(I52*1000/D52)</f>
        <v>23865.319288185245</v>
      </c>
    </row>
    <row r="53" spans="1:11" s="20" customFormat="1" ht="21.75" customHeight="1">
      <c r="A53" s="40"/>
      <c r="B53" s="41" t="s">
        <v>61</v>
      </c>
      <c r="C53" s="74">
        <f aca="true" t="shared" si="8" ref="C53:H53">SUM(C52+C39)</f>
        <v>406102</v>
      </c>
      <c r="D53" s="74">
        <f t="shared" si="8"/>
        <v>637142</v>
      </c>
      <c r="E53" s="74">
        <f t="shared" si="8"/>
        <v>8149078</v>
      </c>
      <c r="F53" s="74">
        <f t="shared" si="8"/>
        <v>360179</v>
      </c>
      <c r="G53" s="74">
        <f t="shared" si="8"/>
        <v>3307136</v>
      </c>
      <c r="H53" s="74">
        <f t="shared" si="8"/>
        <v>1883075</v>
      </c>
      <c r="I53" s="60">
        <f>SUM(E53:H53)</f>
        <v>13699468</v>
      </c>
      <c r="J53" s="60">
        <f>SUM(I53*1000/C53)</f>
        <v>33734.05696105905</v>
      </c>
      <c r="K53" s="60">
        <f>SUM(I53*1000/D53)</f>
        <v>21501.43610058668</v>
      </c>
    </row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SheetLayoutView="100" zoomScalePageLayoutView="0" workbookViewId="0" topLeftCell="A1">
      <pane xSplit="2" ySplit="6" topLeftCell="C7" activePane="bottomRight" state="frozen"/>
      <selection pane="topLeft" activeCell="O9" sqref="O9"/>
      <selection pane="topRight" activeCell="O9" sqref="O9"/>
      <selection pane="bottomLeft" activeCell="O9" sqref="O9"/>
      <selection pane="bottomRight" activeCell="K7" sqref="K7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6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3" t="s">
        <v>63</v>
      </c>
      <c r="B2" s="36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81" t="s">
        <v>48</v>
      </c>
      <c r="B3" s="89" t="s">
        <v>49</v>
      </c>
      <c r="C3" s="79" t="s">
        <v>50</v>
      </c>
      <c r="D3" s="84"/>
      <c r="E3" s="79" t="s">
        <v>51</v>
      </c>
      <c r="F3" s="80"/>
      <c r="G3" s="80"/>
      <c r="H3" s="80"/>
      <c r="I3" s="14"/>
      <c r="J3" s="76" t="s">
        <v>52</v>
      </c>
      <c r="K3" s="76" t="s">
        <v>53</v>
      </c>
    </row>
    <row r="4" spans="1:11" ht="17.25" customHeight="1">
      <c r="A4" s="82"/>
      <c r="B4" s="90"/>
      <c r="C4" s="85" t="s">
        <v>54</v>
      </c>
      <c r="D4" s="88" t="s">
        <v>55</v>
      </c>
      <c r="E4" s="76" t="s">
        <v>56</v>
      </c>
      <c r="F4" s="76" t="s">
        <v>57</v>
      </c>
      <c r="G4" s="76" t="s">
        <v>58</v>
      </c>
      <c r="H4" s="76" t="s">
        <v>0</v>
      </c>
      <c r="I4" s="15" t="s">
        <v>59</v>
      </c>
      <c r="J4" s="77"/>
      <c r="K4" s="77"/>
    </row>
    <row r="5" spans="1:11" ht="17.25" customHeight="1">
      <c r="A5" s="82"/>
      <c r="B5" s="90"/>
      <c r="C5" s="86"/>
      <c r="D5" s="88"/>
      <c r="E5" s="77"/>
      <c r="F5" s="77"/>
      <c r="G5" s="77"/>
      <c r="H5" s="77"/>
      <c r="I5" s="15" t="s">
        <v>60</v>
      </c>
      <c r="J5" s="77"/>
      <c r="K5" s="77"/>
    </row>
    <row r="6" spans="1:11" ht="17.25" customHeight="1">
      <c r="A6" s="83"/>
      <c r="B6" s="91"/>
      <c r="C6" s="87"/>
      <c r="D6" s="88"/>
      <c r="E6" s="78"/>
      <c r="F6" s="78"/>
      <c r="G6" s="78"/>
      <c r="H6" s="78"/>
      <c r="I6" s="16"/>
      <c r="J6" s="78"/>
      <c r="K6" s="78"/>
    </row>
    <row r="7" spans="1:11" ht="21.75" customHeight="1">
      <c r="A7" s="28">
        <v>1</v>
      </c>
      <c r="B7" s="22" t="s">
        <v>3</v>
      </c>
      <c r="C7" s="68">
        <v>15246</v>
      </c>
      <c r="D7" s="68">
        <v>17756</v>
      </c>
      <c r="E7" s="68">
        <v>255636</v>
      </c>
      <c r="F7" s="68">
        <v>0</v>
      </c>
      <c r="G7" s="68">
        <v>121752</v>
      </c>
      <c r="H7" s="68">
        <v>59607</v>
      </c>
      <c r="I7" s="55">
        <f>SUM(E7:H7)</f>
        <v>436995</v>
      </c>
      <c r="J7" s="55">
        <f>SUM(I7*1000/C7)</f>
        <v>28662.9279811098</v>
      </c>
      <c r="K7" s="55">
        <f>SUM(I7*1000/D7)</f>
        <v>24611.11736877675</v>
      </c>
    </row>
    <row r="8" spans="1:11" ht="21.75" customHeight="1">
      <c r="A8" s="29">
        <v>2</v>
      </c>
      <c r="B8" s="19" t="s">
        <v>4</v>
      </c>
      <c r="C8" s="69">
        <v>8371</v>
      </c>
      <c r="D8" s="69">
        <v>9691</v>
      </c>
      <c r="E8" s="69">
        <v>143963</v>
      </c>
      <c r="F8" s="69">
        <v>0</v>
      </c>
      <c r="G8" s="69">
        <v>95871</v>
      </c>
      <c r="H8" s="69">
        <v>0</v>
      </c>
      <c r="I8" s="55">
        <f aca="true" t="shared" si="0" ref="I8:I38">SUM(E8:H8)</f>
        <v>239834</v>
      </c>
      <c r="J8" s="55">
        <f aca="true" t="shared" si="1" ref="J8:J38">SUM(I8*1000/C8)</f>
        <v>28650.57938119699</v>
      </c>
      <c r="K8" s="55">
        <f aca="true" t="shared" si="2" ref="K8:K38">SUM(I8*1000/D8)</f>
        <v>24748.116809410792</v>
      </c>
    </row>
    <row r="9" spans="1:11" ht="21.75" customHeight="1">
      <c r="A9" s="29">
        <v>3</v>
      </c>
      <c r="B9" s="19" t="s">
        <v>5</v>
      </c>
      <c r="C9" s="69">
        <v>8466</v>
      </c>
      <c r="D9" s="69">
        <v>9821</v>
      </c>
      <c r="E9" s="69">
        <v>148662</v>
      </c>
      <c r="F9" s="69">
        <v>0</v>
      </c>
      <c r="G9" s="69">
        <v>63791</v>
      </c>
      <c r="H9" s="69">
        <v>38043</v>
      </c>
      <c r="I9" s="55">
        <f t="shared" si="0"/>
        <v>250496</v>
      </c>
      <c r="J9" s="55">
        <f t="shared" si="1"/>
        <v>29588.47153319159</v>
      </c>
      <c r="K9" s="55">
        <f t="shared" si="2"/>
        <v>25506.16026881173</v>
      </c>
    </row>
    <row r="10" spans="1:11" ht="21.75" customHeight="1">
      <c r="A10" s="29">
        <v>4</v>
      </c>
      <c r="B10" s="19" t="s">
        <v>6</v>
      </c>
      <c r="C10" s="69">
        <v>8575</v>
      </c>
      <c r="D10" s="69">
        <v>10173</v>
      </c>
      <c r="E10" s="69">
        <v>126456</v>
      </c>
      <c r="F10" s="69">
        <v>0</v>
      </c>
      <c r="G10" s="69">
        <v>84647</v>
      </c>
      <c r="H10" s="69">
        <v>0</v>
      </c>
      <c r="I10" s="55">
        <f t="shared" si="0"/>
        <v>211103</v>
      </c>
      <c r="J10" s="55">
        <f t="shared" si="1"/>
        <v>24618.425655976676</v>
      </c>
      <c r="K10" s="55">
        <f t="shared" si="2"/>
        <v>20751.302467315443</v>
      </c>
    </row>
    <row r="11" spans="1:11" ht="21.75" customHeight="1">
      <c r="A11" s="29">
        <v>5</v>
      </c>
      <c r="B11" s="19" t="s">
        <v>7</v>
      </c>
      <c r="C11" s="69">
        <v>4596</v>
      </c>
      <c r="D11" s="69">
        <v>5428</v>
      </c>
      <c r="E11" s="69">
        <v>45483</v>
      </c>
      <c r="F11" s="69">
        <v>8050</v>
      </c>
      <c r="G11" s="69">
        <v>39658</v>
      </c>
      <c r="H11" s="69">
        <v>16557</v>
      </c>
      <c r="I11" s="55">
        <f t="shared" si="0"/>
        <v>109748</v>
      </c>
      <c r="J11" s="55">
        <f t="shared" si="1"/>
        <v>23879.025239338556</v>
      </c>
      <c r="K11" s="55">
        <f t="shared" si="2"/>
        <v>20218.865143699335</v>
      </c>
    </row>
    <row r="12" spans="1:11" ht="21.75" customHeight="1">
      <c r="A12" s="29">
        <v>6</v>
      </c>
      <c r="B12" s="19" t="s">
        <v>8</v>
      </c>
      <c r="C12" s="69">
        <v>2953</v>
      </c>
      <c r="D12" s="69">
        <v>3595</v>
      </c>
      <c r="E12" s="69">
        <v>46933</v>
      </c>
      <c r="F12" s="69">
        <v>1800</v>
      </c>
      <c r="G12" s="69">
        <v>24066</v>
      </c>
      <c r="H12" s="69">
        <v>12958</v>
      </c>
      <c r="I12" s="55">
        <f t="shared" si="0"/>
        <v>85757</v>
      </c>
      <c r="J12" s="55">
        <f t="shared" si="1"/>
        <v>29040.636640704368</v>
      </c>
      <c r="K12" s="55">
        <f t="shared" si="2"/>
        <v>23854.52016689847</v>
      </c>
    </row>
    <row r="13" spans="1:11" ht="21.75" customHeight="1">
      <c r="A13" s="29">
        <v>7</v>
      </c>
      <c r="B13" s="19" t="s">
        <v>32</v>
      </c>
      <c r="C13" s="69">
        <v>4510</v>
      </c>
      <c r="D13" s="69">
        <v>5204</v>
      </c>
      <c r="E13" s="69">
        <v>54727</v>
      </c>
      <c r="F13" s="69">
        <v>0</v>
      </c>
      <c r="G13" s="69">
        <v>43673</v>
      </c>
      <c r="H13" s="69">
        <v>0</v>
      </c>
      <c r="I13" s="55">
        <f t="shared" si="0"/>
        <v>98400</v>
      </c>
      <c r="J13" s="55">
        <f t="shared" si="1"/>
        <v>21818.18181818182</v>
      </c>
      <c r="K13" s="55">
        <f t="shared" si="2"/>
        <v>18908.531898539586</v>
      </c>
    </row>
    <row r="14" spans="1:11" ht="21.75" customHeight="1">
      <c r="A14" s="29">
        <v>8</v>
      </c>
      <c r="B14" s="19" t="s">
        <v>9</v>
      </c>
      <c r="C14" s="69">
        <v>2668</v>
      </c>
      <c r="D14" s="69">
        <v>3208</v>
      </c>
      <c r="E14" s="69">
        <v>37089</v>
      </c>
      <c r="F14" s="69">
        <v>5943</v>
      </c>
      <c r="G14" s="69">
        <v>16847</v>
      </c>
      <c r="H14" s="69">
        <v>9004</v>
      </c>
      <c r="I14" s="55">
        <f t="shared" si="0"/>
        <v>68883</v>
      </c>
      <c r="J14" s="55">
        <f t="shared" si="1"/>
        <v>25818.215892053973</v>
      </c>
      <c r="K14" s="55">
        <f t="shared" si="2"/>
        <v>21472.256857855362</v>
      </c>
    </row>
    <row r="15" spans="1:11" ht="21.75" customHeight="1">
      <c r="A15" s="29">
        <v>9</v>
      </c>
      <c r="B15" s="19" t="s">
        <v>33</v>
      </c>
      <c r="C15" s="69">
        <v>3683</v>
      </c>
      <c r="D15" s="69">
        <v>4326</v>
      </c>
      <c r="E15" s="69">
        <v>69994</v>
      </c>
      <c r="F15" s="69">
        <v>0</v>
      </c>
      <c r="G15" s="69">
        <v>29746</v>
      </c>
      <c r="H15" s="69">
        <v>13785</v>
      </c>
      <c r="I15" s="55">
        <f t="shared" si="0"/>
        <v>113525</v>
      </c>
      <c r="J15" s="55">
        <f t="shared" si="1"/>
        <v>30824.05647569916</v>
      </c>
      <c r="K15" s="55">
        <f t="shared" si="2"/>
        <v>26242.487286176605</v>
      </c>
    </row>
    <row r="16" spans="1:11" ht="21.75" customHeight="1">
      <c r="A16" s="29">
        <v>10</v>
      </c>
      <c r="B16" s="19" t="s">
        <v>10</v>
      </c>
      <c r="C16" s="69">
        <v>2933</v>
      </c>
      <c r="D16" s="69">
        <v>3458</v>
      </c>
      <c r="E16" s="69">
        <v>22849</v>
      </c>
      <c r="F16" s="69">
        <v>2952</v>
      </c>
      <c r="G16" s="69">
        <v>18751</v>
      </c>
      <c r="H16" s="69">
        <v>9421</v>
      </c>
      <c r="I16" s="55">
        <f t="shared" si="0"/>
        <v>53973</v>
      </c>
      <c r="J16" s="55">
        <f t="shared" si="1"/>
        <v>18401.97749744289</v>
      </c>
      <c r="K16" s="55">
        <f t="shared" si="2"/>
        <v>15608.155002891845</v>
      </c>
    </row>
    <row r="17" spans="1:11" ht="21.75" customHeight="1">
      <c r="A17" s="29">
        <v>11</v>
      </c>
      <c r="B17" s="19" t="s">
        <v>11</v>
      </c>
      <c r="C17" s="69">
        <v>1486</v>
      </c>
      <c r="D17" s="69">
        <v>1711</v>
      </c>
      <c r="E17" s="69">
        <v>21438</v>
      </c>
      <c r="F17" s="69">
        <v>2643</v>
      </c>
      <c r="G17" s="69">
        <v>10399</v>
      </c>
      <c r="H17" s="69">
        <v>2603</v>
      </c>
      <c r="I17" s="55">
        <f t="shared" si="0"/>
        <v>37083</v>
      </c>
      <c r="J17" s="55">
        <f t="shared" si="1"/>
        <v>24954.912516823686</v>
      </c>
      <c r="K17" s="55">
        <f t="shared" si="2"/>
        <v>21673.290473407364</v>
      </c>
    </row>
    <row r="18" spans="1:11" ht="21.75" customHeight="1">
      <c r="A18" s="29">
        <v>12</v>
      </c>
      <c r="B18" s="19" t="s">
        <v>12</v>
      </c>
      <c r="C18" s="69">
        <v>2314</v>
      </c>
      <c r="D18" s="69">
        <v>2683</v>
      </c>
      <c r="E18" s="69">
        <v>31786</v>
      </c>
      <c r="F18" s="69">
        <v>4044</v>
      </c>
      <c r="G18" s="69">
        <v>18123</v>
      </c>
      <c r="H18" s="69">
        <v>9226</v>
      </c>
      <c r="I18" s="55">
        <f t="shared" si="0"/>
        <v>63179</v>
      </c>
      <c r="J18" s="55">
        <f t="shared" si="1"/>
        <v>27302.93863439931</v>
      </c>
      <c r="K18" s="55">
        <f t="shared" si="2"/>
        <v>23547.89414834141</v>
      </c>
    </row>
    <row r="19" spans="1:11" ht="21.75" customHeight="1">
      <c r="A19" s="29">
        <v>13</v>
      </c>
      <c r="B19" s="19" t="s">
        <v>13</v>
      </c>
      <c r="C19" s="69">
        <v>4555</v>
      </c>
      <c r="D19" s="69">
        <v>5401</v>
      </c>
      <c r="E19" s="69">
        <v>88098</v>
      </c>
      <c r="F19" s="69">
        <v>0</v>
      </c>
      <c r="G19" s="69">
        <v>51394</v>
      </c>
      <c r="H19" s="69">
        <v>0</v>
      </c>
      <c r="I19" s="55">
        <f t="shared" si="0"/>
        <v>139492</v>
      </c>
      <c r="J19" s="55">
        <f t="shared" si="1"/>
        <v>30623.929747530186</v>
      </c>
      <c r="K19" s="55">
        <f t="shared" si="2"/>
        <v>25827.069061284947</v>
      </c>
    </row>
    <row r="20" spans="1:11" ht="21.75" customHeight="1">
      <c r="A20" s="29">
        <v>14</v>
      </c>
      <c r="B20" s="19" t="s">
        <v>14</v>
      </c>
      <c r="C20" s="69">
        <v>6144</v>
      </c>
      <c r="D20" s="69">
        <v>6990</v>
      </c>
      <c r="E20" s="69">
        <v>75081</v>
      </c>
      <c r="F20" s="69">
        <v>0</v>
      </c>
      <c r="G20" s="69">
        <v>40429</v>
      </c>
      <c r="H20" s="69">
        <v>26384</v>
      </c>
      <c r="I20" s="55">
        <f t="shared" si="0"/>
        <v>141894</v>
      </c>
      <c r="J20" s="55">
        <f t="shared" si="1"/>
        <v>23094.7265625</v>
      </c>
      <c r="K20" s="55">
        <f t="shared" si="2"/>
        <v>20299.570815450643</v>
      </c>
    </row>
    <row r="21" spans="1:11" ht="21.75" customHeight="1">
      <c r="A21" s="29">
        <v>15</v>
      </c>
      <c r="B21" s="19" t="s">
        <v>15</v>
      </c>
      <c r="C21" s="69">
        <v>4448</v>
      </c>
      <c r="D21" s="69">
        <v>5167</v>
      </c>
      <c r="E21" s="69">
        <v>48068</v>
      </c>
      <c r="F21" s="69">
        <v>0</v>
      </c>
      <c r="G21" s="69">
        <v>58051</v>
      </c>
      <c r="H21" s="69">
        <v>0</v>
      </c>
      <c r="I21" s="55">
        <f t="shared" si="0"/>
        <v>106119</v>
      </c>
      <c r="J21" s="55">
        <f t="shared" si="1"/>
        <v>23857.688848920865</v>
      </c>
      <c r="K21" s="55">
        <f t="shared" si="2"/>
        <v>20537.83626862783</v>
      </c>
    </row>
    <row r="22" spans="1:11" ht="21.75" customHeight="1">
      <c r="A22" s="29">
        <v>16</v>
      </c>
      <c r="B22" s="19" t="s">
        <v>16</v>
      </c>
      <c r="C22" s="69">
        <v>10955</v>
      </c>
      <c r="D22" s="69">
        <v>12787</v>
      </c>
      <c r="E22" s="69">
        <v>229541</v>
      </c>
      <c r="F22" s="69">
        <v>0</v>
      </c>
      <c r="G22" s="69">
        <v>122109</v>
      </c>
      <c r="H22" s="69">
        <v>0</v>
      </c>
      <c r="I22" s="55">
        <f t="shared" si="0"/>
        <v>351650</v>
      </c>
      <c r="J22" s="55">
        <f t="shared" si="1"/>
        <v>32099.497946143314</v>
      </c>
      <c r="K22" s="55">
        <f t="shared" si="2"/>
        <v>27500.58653319778</v>
      </c>
    </row>
    <row r="23" spans="1:11" ht="21.75" customHeight="1">
      <c r="A23" s="29">
        <v>17</v>
      </c>
      <c r="B23" s="19" t="s">
        <v>17</v>
      </c>
      <c r="C23" s="69">
        <v>7606</v>
      </c>
      <c r="D23" s="69">
        <v>8927</v>
      </c>
      <c r="E23" s="69">
        <v>78097</v>
      </c>
      <c r="F23" s="69">
        <v>0</v>
      </c>
      <c r="G23" s="69">
        <v>65706</v>
      </c>
      <c r="H23" s="69">
        <v>0</v>
      </c>
      <c r="I23" s="55">
        <f t="shared" si="0"/>
        <v>143803</v>
      </c>
      <c r="J23" s="55">
        <f t="shared" si="1"/>
        <v>18906.521167499344</v>
      </c>
      <c r="K23" s="55">
        <f t="shared" si="2"/>
        <v>16108.771143721295</v>
      </c>
    </row>
    <row r="24" spans="1:11" ht="21.75" customHeight="1">
      <c r="A24" s="29">
        <v>18</v>
      </c>
      <c r="B24" s="19" t="s">
        <v>18</v>
      </c>
      <c r="C24" s="69">
        <v>3976</v>
      </c>
      <c r="D24" s="69">
        <v>4625</v>
      </c>
      <c r="E24" s="69">
        <v>64756</v>
      </c>
      <c r="F24" s="69">
        <v>0</v>
      </c>
      <c r="G24" s="69">
        <v>32786</v>
      </c>
      <c r="H24" s="69">
        <v>13873</v>
      </c>
      <c r="I24" s="55">
        <f t="shared" si="0"/>
        <v>111415</v>
      </c>
      <c r="J24" s="55">
        <f t="shared" si="1"/>
        <v>28021.88128772636</v>
      </c>
      <c r="K24" s="55">
        <f t="shared" si="2"/>
        <v>24089.72972972973</v>
      </c>
    </row>
    <row r="25" spans="1:11" ht="21.75" customHeight="1">
      <c r="A25" s="29">
        <v>19</v>
      </c>
      <c r="B25" s="19" t="s">
        <v>19</v>
      </c>
      <c r="C25" s="69">
        <v>1860</v>
      </c>
      <c r="D25" s="69">
        <v>2231</v>
      </c>
      <c r="E25" s="69">
        <v>26645</v>
      </c>
      <c r="F25" s="69">
        <v>0</v>
      </c>
      <c r="G25" s="69">
        <v>24798</v>
      </c>
      <c r="H25" s="69">
        <v>0</v>
      </c>
      <c r="I25" s="55">
        <f t="shared" si="0"/>
        <v>51443</v>
      </c>
      <c r="J25" s="55">
        <f t="shared" si="1"/>
        <v>27657.52688172043</v>
      </c>
      <c r="K25" s="55">
        <f t="shared" si="2"/>
        <v>23058.269834155086</v>
      </c>
    </row>
    <row r="26" spans="1:11" ht="21.75" customHeight="1">
      <c r="A26" s="29">
        <v>20</v>
      </c>
      <c r="B26" s="19" t="s">
        <v>20</v>
      </c>
      <c r="C26" s="69">
        <v>2885</v>
      </c>
      <c r="D26" s="69">
        <v>3333</v>
      </c>
      <c r="E26" s="69">
        <v>61748</v>
      </c>
      <c r="F26" s="69">
        <v>0</v>
      </c>
      <c r="G26" s="69">
        <v>45911</v>
      </c>
      <c r="H26" s="69">
        <v>0</v>
      </c>
      <c r="I26" s="55">
        <f t="shared" si="0"/>
        <v>107659</v>
      </c>
      <c r="J26" s="55">
        <f t="shared" si="1"/>
        <v>37316.81109185442</v>
      </c>
      <c r="K26" s="55">
        <f t="shared" si="2"/>
        <v>32300.9300930093</v>
      </c>
    </row>
    <row r="27" spans="1:11" ht="21.75" customHeight="1">
      <c r="A27" s="29">
        <v>21</v>
      </c>
      <c r="B27" s="19" t="s">
        <v>34</v>
      </c>
      <c r="C27" s="69">
        <v>2697</v>
      </c>
      <c r="D27" s="69">
        <v>3159</v>
      </c>
      <c r="E27" s="69">
        <v>26143</v>
      </c>
      <c r="F27" s="69">
        <v>2602</v>
      </c>
      <c r="G27" s="69">
        <v>11891</v>
      </c>
      <c r="H27" s="69">
        <v>8429</v>
      </c>
      <c r="I27" s="55">
        <f t="shared" si="0"/>
        <v>49065</v>
      </c>
      <c r="J27" s="55">
        <f t="shared" si="1"/>
        <v>18192.436040044493</v>
      </c>
      <c r="K27" s="55">
        <f t="shared" si="2"/>
        <v>15531.813865147198</v>
      </c>
    </row>
    <row r="28" spans="1:11" ht="21.75" customHeight="1">
      <c r="A28" s="29">
        <v>22</v>
      </c>
      <c r="B28" s="17" t="s">
        <v>35</v>
      </c>
      <c r="C28" s="69">
        <v>2972</v>
      </c>
      <c r="D28" s="69">
        <v>3533</v>
      </c>
      <c r="E28" s="69">
        <v>40435</v>
      </c>
      <c r="F28" s="69">
        <v>0</v>
      </c>
      <c r="G28" s="69">
        <v>31344</v>
      </c>
      <c r="H28" s="69">
        <v>0</v>
      </c>
      <c r="I28" s="55">
        <f t="shared" si="0"/>
        <v>71779</v>
      </c>
      <c r="J28" s="55">
        <f t="shared" si="1"/>
        <v>24151.749663526243</v>
      </c>
      <c r="K28" s="55">
        <f t="shared" si="2"/>
        <v>20316.727993206907</v>
      </c>
    </row>
    <row r="29" spans="1:11" ht="21.75" customHeight="1">
      <c r="A29" s="29">
        <v>23</v>
      </c>
      <c r="B29" s="17" t="s">
        <v>36</v>
      </c>
      <c r="C29" s="69">
        <v>6247</v>
      </c>
      <c r="D29" s="69">
        <v>7491</v>
      </c>
      <c r="E29" s="69">
        <v>94046</v>
      </c>
      <c r="F29" s="69">
        <v>0</v>
      </c>
      <c r="G29" s="69">
        <v>70162</v>
      </c>
      <c r="H29" s="69">
        <v>0</v>
      </c>
      <c r="I29" s="55">
        <f t="shared" si="0"/>
        <v>164208</v>
      </c>
      <c r="J29" s="55">
        <f t="shared" si="1"/>
        <v>26285.897230670722</v>
      </c>
      <c r="K29" s="55">
        <f t="shared" si="2"/>
        <v>21920.704845814977</v>
      </c>
    </row>
    <row r="30" spans="1:11" ht="21.75" customHeight="1">
      <c r="A30" s="29">
        <v>24</v>
      </c>
      <c r="B30" s="17" t="s">
        <v>37</v>
      </c>
      <c r="C30" s="69">
        <v>3770</v>
      </c>
      <c r="D30" s="69">
        <v>4599</v>
      </c>
      <c r="E30" s="69">
        <v>53176</v>
      </c>
      <c r="F30" s="69">
        <v>6927</v>
      </c>
      <c r="G30" s="69">
        <v>32359</v>
      </c>
      <c r="H30" s="69">
        <v>8667</v>
      </c>
      <c r="I30" s="55">
        <f t="shared" si="0"/>
        <v>101129</v>
      </c>
      <c r="J30" s="55">
        <f t="shared" si="1"/>
        <v>26824.668435013264</v>
      </c>
      <c r="K30" s="55">
        <f t="shared" si="2"/>
        <v>21989.345509893454</v>
      </c>
    </row>
    <row r="31" spans="1:11" ht="21.75" customHeight="1">
      <c r="A31" s="29">
        <v>25</v>
      </c>
      <c r="B31" s="17" t="s">
        <v>38</v>
      </c>
      <c r="C31" s="69">
        <v>2796</v>
      </c>
      <c r="D31" s="69">
        <v>3331</v>
      </c>
      <c r="E31" s="69">
        <v>25561</v>
      </c>
      <c r="F31" s="69">
        <v>2747</v>
      </c>
      <c r="G31" s="69">
        <v>22865</v>
      </c>
      <c r="H31" s="69">
        <v>10450</v>
      </c>
      <c r="I31" s="55">
        <f t="shared" si="0"/>
        <v>61623</v>
      </c>
      <c r="J31" s="55">
        <f t="shared" si="1"/>
        <v>22039.69957081545</v>
      </c>
      <c r="K31" s="55">
        <f t="shared" si="2"/>
        <v>18499.849894926447</v>
      </c>
    </row>
    <row r="32" spans="1:11" ht="21.75" customHeight="1">
      <c r="A32" s="29">
        <v>26</v>
      </c>
      <c r="B32" s="17" t="s">
        <v>39</v>
      </c>
      <c r="C32" s="69">
        <v>2372</v>
      </c>
      <c r="D32" s="69">
        <v>2783</v>
      </c>
      <c r="E32" s="69">
        <v>32961</v>
      </c>
      <c r="F32" s="69">
        <v>0</v>
      </c>
      <c r="G32" s="69">
        <v>20772</v>
      </c>
      <c r="H32" s="69">
        <v>8676</v>
      </c>
      <c r="I32" s="55">
        <f t="shared" si="0"/>
        <v>62409</v>
      </c>
      <c r="J32" s="55">
        <f t="shared" si="1"/>
        <v>26310.70826306914</v>
      </c>
      <c r="K32" s="55">
        <f t="shared" si="2"/>
        <v>22425.08084800575</v>
      </c>
    </row>
    <row r="33" spans="1:11" ht="21.75" customHeight="1">
      <c r="A33" s="29">
        <v>27</v>
      </c>
      <c r="B33" s="26" t="s">
        <v>40</v>
      </c>
      <c r="C33" s="69">
        <v>2674</v>
      </c>
      <c r="D33" s="69">
        <v>3234</v>
      </c>
      <c r="E33" s="69">
        <v>48276</v>
      </c>
      <c r="F33" s="69">
        <v>4684</v>
      </c>
      <c r="G33" s="69">
        <v>21060</v>
      </c>
      <c r="H33" s="69">
        <v>7863</v>
      </c>
      <c r="I33" s="55">
        <f t="shared" si="0"/>
        <v>81883</v>
      </c>
      <c r="J33" s="55">
        <f t="shared" si="1"/>
        <v>30621.91473448018</v>
      </c>
      <c r="K33" s="55">
        <f t="shared" si="2"/>
        <v>25319.418676561534</v>
      </c>
    </row>
    <row r="34" spans="1:11" ht="21.75" customHeight="1">
      <c r="A34" s="29">
        <v>28</v>
      </c>
      <c r="B34" s="19" t="s">
        <v>41</v>
      </c>
      <c r="C34" s="69">
        <v>6083</v>
      </c>
      <c r="D34" s="69">
        <v>7236</v>
      </c>
      <c r="E34" s="69">
        <v>96484</v>
      </c>
      <c r="F34" s="69">
        <v>0</v>
      </c>
      <c r="G34" s="69">
        <v>74150</v>
      </c>
      <c r="H34" s="69">
        <v>0</v>
      </c>
      <c r="I34" s="55">
        <f t="shared" si="0"/>
        <v>170634</v>
      </c>
      <c r="J34" s="55">
        <f t="shared" si="1"/>
        <v>28050.961696531318</v>
      </c>
      <c r="K34" s="55">
        <f t="shared" si="2"/>
        <v>23581.260364842456</v>
      </c>
    </row>
    <row r="35" spans="1:11" ht="21.75" customHeight="1">
      <c r="A35" s="29">
        <v>29</v>
      </c>
      <c r="B35" s="19" t="s">
        <v>42</v>
      </c>
      <c r="C35" s="69">
        <v>2620</v>
      </c>
      <c r="D35" s="69">
        <v>3332</v>
      </c>
      <c r="E35" s="69">
        <v>56126</v>
      </c>
      <c r="F35" s="69">
        <v>0</v>
      </c>
      <c r="G35" s="69">
        <v>41383</v>
      </c>
      <c r="H35" s="69">
        <v>0</v>
      </c>
      <c r="I35" s="55">
        <f t="shared" si="0"/>
        <v>97509</v>
      </c>
      <c r="J35" s="55">
        <f t="shared" si="1"/>
        <v>37217.17557251908</v>
      </c>
      <c r="K35" s="55">
        <f t="shared" si="2"/>
        <v>29264.405762304923</v>
      </c>
    </row>
    <row r="36" spans="1:11" ht="21.75" customHeight="1">
      <c r="A36" s="29">
        <v>30</v>
      </c>
      <c r="B36" s="19" t="s">
        <v>43</v>
      </c>
      <c r="C36" s="69">
        <v>4259</v>
      </c>
      <c r="D36" s="69">
        <v>5493</v>
      </c>
      <c r="E36" s="69">
        <v>140895</v>
      </c>
      <c r="F36" s="69">
        <v>0</v>
      </c>
      <c r="G36" s="69">
        <v>55384</v>
      </c>
      <c r="H36" s="69">
        <v>0</v>
      </c>
      <c r="I36" s="55">
        <f t="shared" si="0"/>
        <v>196279</v>
      </c>
      <c r="J36" s="55">
        <f t="shared" si="1"/>
        <v>46085.700868748536</v>
      </c>
      <c r="K36" s="55">
        <f t="shared" si="2"/>
        <v>35732.56872383033</v>
      </c>
    </row>
    <row r="37" spans="1:11" ht="21.75" customHeight="1">
      <c r="A37" s="29">
        <v>31</v>
      </c>
      <c r="B37" s="19" t="s">
        <v>44</v>
      </c>
      <c r="C37" s="69">
        <v>2562</v>
      </c>
      <c r="D37" s="69">
        <v>2987</v>
      </c>
      <c r="E37" s="69">
        <v>30216</v>
      </c>
      <c r="F37" s="69">
        <v>0</v>
      </c>
      <c r="G37" s="69">
        <v>31018</v>
      </c>
      <c r="H37" s="69">
        <v>11485</v>
      </c>
      <c r="I37" s="55">
        <f t="shared" si="0"/>
        <v>72719</v>
      </c>
      <c r="J37" s="55">
        <f t="shared" si="1"/>
        <v>28383.68462138954</v>
      </c>
      <c r="K37" s="55">
        <f t="shared" si="2"/>
        <v>24345.162370271177</v>
      </c>
    </row>
    <row r="38" spans="1:11" ht="21.75" customHeight="1">
      <c r="A38" s="30">
        <v>32</v>
      </c>
      <c r="B38" s="23" t="s">
        <v>45</v>
      </c>
      <c r="C38" s="70">
        <v>3013</v>
      </c>
      <c r="D38" s="70">
        <v>3642</v>
      </c>
      <c r="E38" s="70">
        <v>60841</v>
      </c>
      <c r="F38" s="70">
        <v>0</v>
      </c>
      <c r="G38" s="70">
        <v>41589</v>
      </c>
      <c r="H38" s="70">
        <v>0</v>
      </c>
      <c r="I38" s="55">
        <f t="shared" si="0"/>
        <v>102430</v>
      </c>
      <c r="J38" s="55">
        <f t="shared" si="1"/>
        <v>33996.0172585463</v>
      </c>
      <c r="K38" s="55">
        <f t="shared" si="2"/>
        <v>28124.65678198792</v>
      </c>
    </row>
    <row r="39" spans="1:11" s="20" customFormat="1" ht="21.75" customHeight="1">
      <c r="A39" s="37"/>
      <c r="B39" s="38" t="s">
        <v>47</v>
      </c>
      <c r="C39" s="71">
        <f aca="true" t="shared" si="3" ref="C39:H39">SUM(C7:C38)</f>
        <v>150295</v>
      </c>
      <c r="D39" s="71">
        <f t="shared" si="3"/>
        <v>177335</v>
      </c>
      <c r="E39" s="71">
        <f t="shared" si="3"/>
        <v>2382210</v>
      </c>
      <c r="F39" s="71">
        <f t="shared" si="3"/>
        <v>42392</v>
      </c>
      <c r="G39" s="71">
        <f t="shared" si="3"/>
        <v>1462485</v>
      </c>
      <c r="H39" s="71">
        <f t="shared" si="3"/>
        <v>267031</v>
      </c>
      <c r="I39" s="58">
        <f>SUM(E39:H39)</f>
        <v>4154118</v>
      </c>
      <c r="J39" s="58">
        <f>SUM(I39*1000/C39)</f>
        <v>27639.761801789813</v>
      </c>
      <c r="K39" s="58">
        <f>SUM(I39*1000/D39)</f>
        <v>23425.25728141653</v>
      </c>
    </row>
    <row r="40" spans="1:11" ht="21.75" customHeight="1">
      <c r="A40" s="31">
        <v>33</v>
      </c>
      <c r="B40" s="24" t="s">
        <v>21</v>
      </c>
      <c r="C40" s="72">
        <v>2102</v>
      </c>
      <c r="D40" s="72">
        <v>2574</v>
      </c>
      <c r="E40" s="72">
        <v>39281</v>
      </c>
      <c r="F40" s="73">
        <v>0</v>
      </c>
      <c r="G40" s="72">
        <v>33226</v>
      </c>
      <c r="H40" s="73">
        <v>0</v>
      </c>
      <c r="I40" s="57">
        <f>SUM(E40:H40)</f>
        <v>72507</v>
      </c>
      <c r="J40" s="59">
        <f>SUM(I40*1000/C40)</f>
        <v>34494.29115128449</v>
      </c>
      <c r="K40" s="59">
        <f>SUM(I40*1000/D40)</f>
        <v>28168.99766899767</v>
      </c>
    </row>
    <row r="41" spans="1:11" ht="21.75" customHeight="1">
      <c r="A41" s="29">
        <v>34</v>
      </c>
      <c r="B41" s="19" t="s">
        <v>22</v>
      </c>
      <c r="C41" s="69">
        <v>1247</v>
      </c>
      <c r="D41" s="69">
        <v>1500</v>
      </c>
      <c r="E41" s="69">
        <v>21906</v>
      </c>
      <c r="F41" s="73">
        <v>0</v>
      </c>
      <c r="G41" s="69">
        <v>10627</v>
      </c>
      <c r="H41" s="73">
        <v>0</v>
      </c>
      <c r="I41" s="57">
        <f aca="true" t="shared" si="4" ref="I41:I51">SUM(E41:H41)</f>
        <v>32533</v>
      </c>
      <c r="J41" s="59">
        <f aca="true" t="shared" si="5" ref="J41:J51">SUM(I41*1000/C41)</f>
        <v>26089.013632718525</v>
      </c>
      <c r="K41" s="59">
        <f aca="true" t="shared" si="6" ref="K41:K51">SUM(I41*1000/D41)</f>
        <v>21688.666666666668</v>
      </c>
    </row>
    <row r="42" spans="1:11" ht="21.75" customHeight="1">
      <c r="A42" s="29">
        <v>35</v>
      </c>
      <c r="B42" s="19" t="s">
        <v>46</v>
      </c>
      <c r="C42" s="69">
        <v>1234</v>
      </c>
      <c r="D42" s="69">
        <v>1471</v>
      </c>
      <c r="E42" s="69">
        <v>17645</v>
      </c>
      <c r="F42" s="73">
        <v>0</v>
      </c>
      <c r="G42" s="69">
        <v>13249</v>
      </c>
      <c r="H42" s="73">
        <v>0</v>
      </c>
      <c r="I42" s="57">
        <f t="shared" si="4"/>
        <v>30894</v>
      </c>
      <c r="J42" s="59">
        <f t="shared" si="5"/>
        <v>25035.656401944896</v>
      </c>
      <c r="K42" s="59">
        <f t="shared" si="6"/>
        <v>21002.03942895989</v>
      </c>
    </row>
    <row r="43" spans="1:11" ht="21.75" customHeight="1">
      <c r="A43" s="29">
        <v>36</v>
      </c>
      <c r="B43" s="19" t="s">
        <v>23</v>
      </c>
      <c r="C43" s="69">
        <v>1579</v>
      </c>
      <c r="D43" s="69">
        <v>1855</v>
      </c>
      <c r="E43" s="69">
        <v>28603</v>
      </c>
      <c r="F43" s="69">
        <v>0</v>
      </c>
      <c r="G43" s="69">
        <v>18093</v>
      </c>
      <c r="H43" s="69">
        <v>0</v>
      </c>
      <c r="I43" s="57">
        <f t="shared" si="4"/>
        <v>46696</v>
      </c>
      <c r="J43" s="59">
        <f t="shared" si="5"/>
        <v>29573.14756174794</v>
      </c>
      <c r="K43" s="59">
        <f t="shared" si="6"/>
        <v>25173.045822102427</v>
      </c>
    </row>
    <row r="44" spans="1:11" ht="21.75" customHeight="1">
      <c r="A44" s="29">
        <v>37</v>
      </c>
      <c r="B44" s="19" t="s">
        <v>24</v>
      </c>
      <c r="C44" s="69">
        <v>1170</v>
      </c>
      <c r="D44" s="69">
        <v>1397</v>
      </c>
      <c r="E44" s="69">
        <v>19983</v>
      </c>
      <c r="F44" s="69">
        <v>1270</v>
      </c>
      <c r="G44" s="69">
        <v>11031</v>
      </c>
      <c r="H44" s="69">
        <v>5779</v>
      </c>
      <c r="I44" s="57">
        <f t="shared" si="4"/>
        <v>38063</v>
      </c>
      <c r="J44" s="59">
        <f t="shared" si="5"/>
        <v>32532.478632478633</v>
      </c>
      <c r="K44" s="59">
        <f t="shared" si="6"/>
        <v>27246.24194702935</v>
      </c>
    </row>
    <row r="45" spans="1:11" ht="21.75" customHeight="1">
      <c r="A45" s="29">
        <v>38</v>
      </c>
      <c r="B45" s="19" t="s">
        <v>25</v>
      </c>
      <c r="C45" s="69">
        <v>951</v>
      </c>
      <c r="D45" s="69">
        <v>1112</v>
      </c>
      <c r="E45" s="69">
        <v>15283</v>
      </c>
      <c r="F45" s="73">
        <v>0</v>
      </c>
      <c r="G45" s="69">
        <v>13852</v>
      </c>
      <c r="H45" s="73">
        <v>0</v>
      </c>
      <c r="I45" s="57">
        <f t="shared" si="4"/>
        <v>29135</v>
      </c>
      <c r="J45" s="59">
        <f t="shared" si="5"/>
        <v>30636.172450052578</v>
      </c>
      <c r="K45" s="59">
        <f t="shared" si="6"/>
        <v>26200.539568345324</v>
      </c>
    </row>
    <row r="46" spans="1:11" ht="21.75" customHeight="1">
      <c r="A46" s="29">
        <v>39</v>
      </c>
      <c r="B46" s="19" t="s">
        <v>26</v>
      </c>
      <c r="C46" s="69">
        <v>2821</v>
      </c>
      <c r="D46" s="69">
        <v>3275</v>
      </c>
      <c r="E46" s="69">
        <v>36598</v>
      </c>
      <c r="F46" s="73">
        <v>0</v>
      </c>
      <c r="G46" s="69">
        <v>24372</v>
      </c>
      <c r="H46" s="73">
        <v>0</v>
      </c>
      <c r="I46" s="57">
        <f t="shared" si="4"/>
        <v>60970</v>
      </c>
      <c r="J46" s="59">
        <f t="shared" si="5"/>
        <v>21612.90322580645</v>
      </c>
      <c r="K46" s="59">
        <f t="shared" si="6"/>
        <v>18616.793893129772</v>
      </c>
    </row>
    <row r="47" spans="1:11" ht="21.75" customHeight="1">
      <c r="A47" s="29">
        <v>40</v>
      </c>
      <c r="B47" s="19" t="s">
        <v>27</v>
      </c>
      <c r="C47" s="69">
        <v>611</v>
      </c>
      <c r="D47" s="69">
        <v>744</v>
      </c>
      <c r="E47" s="69">
        <v>7832</v>
      </c>
      <c r="F47" s="69">
        <v>1055</v>
      </c>
      <c r="G47" s="69">
        <v>7349</v>
      </c>
      <c r="H47" s="69">
        <v>3198</v>
      </c>
      <c r="I47" s="57">
        <f t="shared" si="4"/>
        <v>19434</v>
      </c>
      <c r="J47" s="59">
        <f t="shared" si="5"/>
        <v>31806.873977086743</v>
      </c>
      <c r="K47" s="59">
        <f t="shared" si="6"/>
        <v>26120.967741935485</v>
      </c>
    </row>
    <row r="48" spans="1:11" ht="21.75" customHeight="1">
      <c r="A48" s="29">
        <v>41</v>
      </c>
      <c r="B48" s="19" t="s">
        <v>28</v>
      </c>
      <c r="C48" s="69">
        <v>1488</v>
      </c>
      <c r="D48" s="69">
        <v>1931</v>
      </c>
      <c r="E48" s="69">
        <v>44578</v>
      </c>
      <c r="F48" s="69">
        <v>2217</v>
      </c>
      <c r="G48" s="69">
        <v>10902</v>
      </c>
      <c r="H48" s="69">
        <v>6979</v>
      </c>
      <c r="I48" s="57">
        <f t="shared" si="4"/>
        <v>64676</v>
      </c>
      <c r="J48" s="59">
        <f t="shared" si="5"/>
        <v>43465.05376344086</v>
      </c>
      <c r="K48" s="59">
        <f t="shared" si="6"/>
        <v>33493.52667011911</v>
      </c>
    </row>
    <row r="49" spans="1:11" ht="21.75" customHeight="1">
      <c r="A49" s="29">
        <v>42</v>
      </c>
      <c r="B49" s="19" t="s">
        <v>29</v>
      </c>
      <c r="C49" s="69">
        <v>547</v>
      </c>
      <c r="D49" s="69">
        <v>650</v>
      </c>
      <c r="E49" s="69">
        <v>6425</v>
      </c>
      <c r="F49" s="69">
        <v>1302</v>
      </c>
      <c r="G49" s="69">
        <v>3413</v>
      </c>
      <c r="H49" s="69">
        <v>2434</v>
      </c>
      <c r="I49" s="57">
        <f t="shared" si="4"/>
        <v>13574</v>
      </c>
      <c r="J49" s="59">
        <f t="shared" si="5"/>
        <v>24815.356489945156</v>
      </c>
      <c r="K49" s="59">
        <f t="shared" si="6"/>
        <v>20883.076923076922</v>
      </c>
    </row>
    <row r="50" spans="1:11" ht="21.75" customHeight="1">
      <c r="A50" s="29">
        <v>43</v>
      </c>
      <c r="B50" s="19" t="s">
        <v>30</v>
      </c>
      <c r="C50" s="69">
        <v>1658</v>
      </c>
      <c r="D50" s="69">
        <v>2046</v>
      </c>
      <c r="E50" s="69">
        <v>44343</v>
      </c>
      <c r="F50" s="69">
        <v>3230</v>
      </c>
      <c r="G50" s="69">
        <v>12839</v>
      </c>
      <c r="H50" s="69">
        <v>6344</v>
      </c>
      <c r="I50" s="57">
        <f t="shared" si="4"/>
        <v>66756</v>
      </c>
      <c r="J50" s="59">
        <f t="shared" si="5"/>
        <v>40262.96743063933</v>
      </c>
      <c r="K50" s="59">
        <f t="shared" si="6"/>
        <v>32627.565982404692</v>
      </c>
    </row>
    <row r="51" spans="1:11" ht="21.75" customHeight="1">
      <c r="A51" s="30">
        <v>44</v>
      </c>
      <c r="B51" s="23" t="s">
        <v>31</v>
      </c>
      <c r="C51" s="70">
        <v>1021</v>
      </c>
      <c r="D51" s="70">
        <v>1193</v>
      </c>
      <c r="E51" s="70">
        <v>10924</v>
      </c>
      <c r="F51" s="70">
        <v>0</v>
      </c>
      <c r="G51" s="70">
        <v>7865</v>
      </c>
      <c r="H51" s="70">
        <v>5109</v>
      </c>
      <c r="I51" s="57">
        <f t="shared" si="4"/>
        <v>23898</v>
      </c>
      <c r="J51" s="59">
        <f t="shared" si="5"/>
        <v>23406.464250734574</v>
      </c>
      <c r="K51" s="59">
        <f t="shared" si="6"/>
        <v>20031.852472757753</v>
      </c>
    </row>
    <row r="52" spans="1:11" s="20" customFormat="1" ht="21.75" customHeight="1">
      <c r="A52" s="37"/>
      <c r="B52" s="39" t="s">
        <v>1</v>
      </c>
      <c r="C52" s="71">
        <f aca="true" t="shared" si="7" ref="C52:H52">SUM(C40:C51)</f>
        <v>16429</v>
      </c>
      <c r="D52" s="71">
        <f t="shared" si="7"/>
        <v>19748</v>
      </c>
      <c r="E52" s="71">
        <f t="shared" si="7"/>
        <v>293401</v>
      </c>
      <c r="F52" s="71">
        <f t="shared" si="7"/>
        <v>9074</v>
      </c>
      <c r="G52" s="71">
        <f t="shared" si="7"/>
        <v>166818</v>
      </c>
      <c r="H52" s="71">
        <f t="shared" si="7"/>
        <v>29843</v>
      </c>
      <c r="I52" s="58">
        <f>SUM(E52:H52)</f>
        <v>499136</v>
      </c>
      <c r="J52" s="58">
        <f>SUM(I52*1000/C52)</f>
        <v>30381.398746119667</v>
      </c>
      <c r="K52" s="58">
        <f>SUM(I52*1000/D52)</f>
        <v>25275.268381608264</v>
      </c>
    </row>
    <row r="53" spans="1:11" s="20" customFormat="1" ht="21.75" customHeight="1">
      <c r="A53" s="40"/>
      <c r="B53" s="41" t="s">
        <v>61</v>
      </c>
      <c r="C53" s="74">
        <f aca="true" t="shared" si="8" ref="C53:H53">SUM(C52+C39)</f>
        <v>166724</v>
      </c>
      <c r="D53" s="74">
        <f t="shared" si="8"/>
        <v>197083</v>
      </c>
      <c r="E53" s="74">
        <f t="shared" si="8"/>
        <v>2675611</v>
      </c>
      <c r="F53" s="74">
        <f t="shared" si="8"/>
        <v>51466</v>
      </c>
      <c r="G53" s="74">
        <f t="shared" si="8"/>
        <v>1629303</v>
      </c>
      <c r="H53" s="74">
        <f t="shared" si="8"/>
        <v>296874</v>
      </c>
      <c r="I53" s="60">
        <f>SUM(E53:H53)</f>
        <v>4653254</v>
      </c>
      <c r="J53" s="60">
        <f>SUM(I53*1000/C53)</f>
        <v>27909.922986492646</v>
      </c>
      <c r="K53" s="60">
        <f>SUM(I53*1000/D53)</f>
        <v>23610.631053921443</v>
      </c>
    </row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F7" sqref="F7"/>
      <selection pane="topRight" activeCell="F7" sqref="F7"/>
      <selection pane="bottomLeft" activeCell="F7" sqref="F7"/>
      <selection pane="bottomRight" activeCell="I7" sqref="I7"/>
    </sheetView>
  </sheetViews>
  <sheetFormatPr defaultColWidth="9.00390625" defaultRowHeight="13.5"/>
  <cols>
    <col min="1" max="1" width="4.625" style="2" customWidth="1"/>
    <col min="2" max="2" width="11.625" style="35" customWidth="1"/>
    <col min="3" max="11" width="12.625" style="2" customWidth="1"/>
    <col min="12" max="16384" width="9.00390625" style="2" customWidth="1"/>
  </cols>
  <sheetData>
    <row r="1" spans="1:11" ht="24" customHeight="1">
      <c r="A1" s="7"/>
      <c r="B1" s="33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24" customHeight="1">
      <c r="A2" s="27" t="s">
        <v>64</v>
      </c>
      <c r="B2" s="34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7.25" customHeight="1">
      <c r="A3" s="81" t="s">
        <v>48</v>
      </c>
      <c r="B3" s="89" t="s">
        <v>49</v>
      </c>
      <c r="C3" s="79" t="s">
        <v>50</v>
      </c>
      <c r="D3" s="84"/>
      <c r="E3" s="79" t="s">
        <v>51</v>
      </c>
      <c r="F3" s="80"/>
      <c r="G3" s="80"/>
      <c r="H3" s="80"/>
      <c r="I3" s="14"/>
      <c r="J3" s="76" t="s">
        <v>52</v>
      </c>
      <c r="K3" s="76" t="s">
        <v>53</v>
      </c>
    </row>
    <row r="4" spans="1:11" s="1" customFormat="1" ht="17.25" customHeight="1">
      <c r="A4" s="82"/>
      <c r="B4" s="90"/>
      <c r="C4" s="85" t="s">
        <v>66</v>
      </c>
      <c r="D4" s="88" t="s">
        <v>65</v>
      </c>
      <c r="E4" s="76" t="s">
        <v>56</v>
      </c>
      <c r="F4" s="76" t="s">
        <v>57</v>
      </c>
      <c r="G4" s="76" t="s">
        <v>58</v>
      </c>
      <c r="H4" s="76" t="s">
        <v>0</v>
      </c>
      <c r="I4" s="15" t="s">
        <v>59</v>
      </c>
      <c r="J4" s="77"/>
      <c r="K4" s="77"/>
    </row>
    <row r="5" spans="1:11" s="1" customFormat="1" ht="17.25" customHeight="1">
      <c r="A5" s="82"/>
      <c r="B5" s="90"/>
      <c r="C5" s="86"/>
      <c r="D5" s="88"/>
      <c r="E5" s="77"/>
      <c r="F5" s="77"/>
      <c r="G5" s="77"/>
      <c r="H5" s="77"/>
      <c r="I5" s="15" t="s">
        <v>60</v>
      </c>
      <c r="J5" s="77"/>
      <c r="K5" s="77"/>
    </row>
    <row r="6" spans="1:11" s="1" customFormat="1" ht="17.25" customHeight="1">
      <c r="A6" s="83"/>
      <c r="B6" s="91"/>
      <c r="C6" s="87"/>
      <c r="D6" s="88"/>
      <c r="E6" s="78"/>
      <c r="F6" s="78"/>
      <c r="G6" s="78"/>
      <c r="H6" s="78"/>
      <c r="I6" s="16"/>
      <c r="J6" s="78"/>
      <c r="K6" s="78"/>
    </row>
    <row r="7" spans="1:11" ht="21.75" customHeight="1">
      <c r="A7" s="42">
        <v>1</v>
      </c>
      <c r="B7" s="43" t="s">
        <v>3</v>
      </c>
      <c r="C7" s="61">
        <f>SUM('一般＆退職・基礎:一般＆退職・介護'!C7)</f>
        <v>86232</v>
      </c>
      <c r="D7" s="61">
        <f>SUM('一般＆退職・基礎:一般＆退職・介護'!D7)</f>
        <v>125882</v>
      </c>
      <c r="E7" s="61">
        <f>SUM('一般＆退職・基礎:一般＆退職・介護'!E7)</f>
        <v>3197037</v>
      </c>
      <c r="F7" s="61">
        <f>SUM('一般＆退職・基礎:一般＆退職・介護'!F7)</f>
        <v>0</v>
      </c>
      <c r="G7" s="61">
        <f>SUM('一般＆退職・基礎:一般＆退職・介護'!G7)</f>
        <v>1287066</v>
      </c>
      <c r="H7" s="61">
        <f>SUM('一般＆退職・基礎:一般＆退職・介護'!H7)</f>
        <v>890697</v>
      </c>
      <c r="I7" s="61">
        <f>SUM('一般＆退職・基礎:一般＆退職・介護'!I7)</f>
        <v>5374800</v>
      </c>
      <c r="J7" s="61">
        <f>SUM(I7*1000/C7)</f>
        <v>62329.52964096855</v>
      </c>
      <c r="K7" s="61">
        <f>SUM(I7*1000/D7)</f>
        <v>42697.12905737119</v>
      </c>
    </row>
    <row r="8" spans="1:11" ht="21.75" customHeight="1">
      <c r="A8" s="44">
        <v>2</v>
      </c>
      <c r="B8" s="45" t="s">
        <v>4</v>
      </c>
      <c r="C8" s="62">
        <f>SUM('一般＆退職・基礎:一般＆退職・介護'!C8)</f>
        <v>50461</v>
      </c>
      <c r="D8" s="62">
        <f>SUM('一般＆退職・基礎:一般＆退職・介護'!D8)</f>
        <v>70811</v>
      </c>
      <c r="E8" s="62">
        <f>SUM('一般＆退職・基礎:一般＆退職・介護'!E8)</f>
        <v>1860836</v>
      </c>
      <c r="F8" s="62">
        <f>SUM('一般＆退職・基礎:一般＆退職・介護'!F8)</f>
        <v>0</v>
      </c>
      <c r="G8" s="62">
        <f>SUM('一般＆退職・基礎:一般＆退職・介護'!G8)</f>
        <v>666988</v>
      </c>
      <c r="H8" s="62">
        <f>SUM('一般＆退職・基礎:一般＆退職・介護'!H8)</f>
        <v>600132</v>
      </c>
      <c r="I8" s="62">
        <f>SUM('一般＆退職・基礎:一般＆退職・介護'!I8)</f>
        <v>3127956</v>
      </c>
      <c r="J8" s="62">
        <f aca="true" t="shared" si="0" ref="J8:J51">SUM(I8*1000/C8)</f>
        <v>61987.594379818074</v>
      </c>
      <c r="K8" s="62">
        <f aca="true" t="shared" si="1" ref="K8:K51">SUM(I8*1000/D8)</f>
        <v>44173.30640719662</v>
      </c>
    </row>
    <row r="9" spans="1:11" ht="21.75" customHeight="1">
      <c r="A9" s="44">
        <v>3</v>
      </c>
      <c r="B9" s="45" t="s">
        <v>5</v>
      </c>
      <c r="C9" s="62">
        <f>SUM('一般＆退職・基礎:一般＆退職・介護'!C9)</f>
        <v>48516</v>
      </c>
      <c r="D9" s="62">
        <f>SUM('一般＆退職・基礎:一般＆退職・介護'!D9)</f>
        <v>70795</v>
      </c>
      <c r="E9" s="62">
        <f>SUM('一般＆退職・基礎:一般＆退職・介護'!E9)</f>
        <v>1867669</v>
      </c>
      <c r="F9" s="62">
        <f>SUM('一般＆退職・基礎:一般＆退職・介護'!F9)</f>
        <v>0</v>
      </c>
      <c r="G9" s="62">
        <f>SUM('一般＆退職・基礎:一般＆退職・介護'!G9)</f>
        <v>732341</v>
      </c>
      <c r="H9" s="62">
        <f>SUM('一般＆退職・基礎:一般＆退職・介護'!H9)</f>
        <v>544582</v>
      </c>
      <c r="I9" s="62">
        <f>SUM('一般＆退職・基礎:一般＆退職・介護'!I9)</f>
        <v>3144592</v>
      </c>
      <c r="J9" s="62">
        <f t="shared" si="0"/>
        <v>64815.56599884574</v>
      </c>
      <c r="K9" s="62">
        <f t="shared" si="1"/>
        <v>44418.27812698637</v>
      </c>
    </row>
    <row r="10" spans="1:11" ht="21.75" customHeight="1">
      <c r="A10" s="44">
        <v>4</v>
      </c>
      <c r="B10" s="45" t="s">
        <v>6</v>
      </c>
      <c r="C10" s="62">
        <f>SUM('一般＆退職・基礎:一般＆退職・介護'!C10)</f>
        <v>49815</v>
      </c>
      <c r="D10" s="62">
        <f>SUM('一般＆退職・基礎:一般＆退職・介護'!D10)</f>
        <v>75641</v>
      </c>
      <c r="E10" s="62">
        <f>SUM('一般＆退職・基礎:一般＆退職・介護'!E10)</f>
        <v>2056969</v>
      </c>
      <c r="F10" s="62">
        <f>SUM('一般＆退職・基礎:一般＆退職・介護'!F10)</f>
        <v>0</v>
      </c>
      <c r="G10" s="62">
        <f>SUM('一般＆退職・基礎:一般＆退職・介護'!G10)</f>
        <v>648518</v>
      </c>
      <c r="H10" s="62">
        <f>SUM('一般＆退職・基礎:一般＆退職・介護'!H10)</f>
        <v>376471</v>
      </c>
      <c r="I10" s="62">
        <f>SUM('一般＆退職・基礎:一般＆退職・介護'!I10)</f>
        <v>3081958</v>
      </c>
      <c r="J10" s="62">
        <f t="shared" si="0"/>
        <v>61868.07186590385</v>
      </c>
      <c r="K10" s="62">
        <f t="shared" si="1"/>
        <v>40744.54330323502</v>
      </c>
    </row>
    <row r="11" spans="1:11" ht="21.75" customHeight="1">
      <c r="A11" s="44">
        <v>5</v>
      </c>
      <c r="B11" s="45" t="s">
        <v>7</v>
      </c>
      <c r="C11" s="62">
        <f>SUM('一般＆退職・基礎:一般＆退職・介護'!C11)</f>
        <v>26112</v>
      </c>
      <c r="D11" s="62">
        <f>SUM('一般＆退職・基礎:一般＆退職・介護'!D11)</f>
        <v>39660</v>
      </c>
      <c r="E11" s="62">
        <f>SUM('一般＆退職・基礎:一般＆退職・介護'!E11)</f>
        <v>898367</v>
      </c>
      <c r="F11" s="62">
        <f>SUM('一般＆退職・基礎:一般＆退職・介護'!F11)</f>
        <v>155541</v>
      </c>
      <c r="G11" s="62">
        <f>SUM('一般＆退職・基礎:一般＆退職・介護'!G11)</f>
        <v>374723</v>
      </c>
      <c r="H11" s="62">
        <f>SUM('一般＆退職・基礎:一般＆退職・介護'!H11)</f>
        <v>203632</v>
      </c>
      <c r="I11" s="62">
        <f>SUM('一般＆退職・基礎:一般＆退職・介護'!I11)</f>
        <v>1632263</v>
      </c>
      <c r="J11" s="62">
        <f t="shared" si="0"/>
        <v>62510.07199754902</v>
      </c>
      <c r="K11" s="62">
        <f t="shared" si="1"/>
        <v>41156.40443772062</v>
      </c>
    </row>
    <row r="12" spans="1:11" ht="21.75" customHeight="1">
      <c r="A12" s="44">
        <v>6</v>
      </c>
      <c r="B12" s="45" t="s">
        <v>8</v>
      </c>
      <c r="C12" s="62">
        <f>SUM('一般＆退職・基礎:一般＆退職・介護'!C12)</f>
        <v>17387</v>
      </c>
      <c r="D12" s="62">
        <f>SUM('一般＆退職・基礎:一般＆退職・介護'!D12)</f>
        <v>27007</v>
      </c>
      <c r="E12" s="62">
        <f>SUM('一般＆退職・基礎:一般＆退職・介護'!E12)</f>
        <v>644724</v>
      </c>
      <c r="F12" s="62">
        <f>SUM('一般＆退職・基礎:一般＆退職・介護'!F12)</f>
        <v>91195</v>
      </c>
      <c r="G12" s="62">
        <f>SUM('一般＆退職・基礎:一般＆退職・介護'!G12)</f>
        <v>214555</v>
      </c>
      <c r="H12" s="62">
        <f>SUM('一般＆退職・基礎:一般＆退職・介護'!H12)</f>
        <v>136761</v>
      </c>
      <c r="I12" s="62">
        <f>SUM('一般＆退職・基礎:一般＆退職・介護'!I12)</f>
        <v>1087235</v>
      </c>
      <c r="J12" s="62">
        <f t="shared" si="0"/>
        <v>62531.48904353828</v>
      </c>
      <c r="K12" s="62">
        <f t="shared" si="1"/>
        <v>40257.52582663754</v>
      </c>
    </row>
    <row r="13" spans="1:11" ht="21.75" customHeight="1">
      <c r="A13" s="44">
        <v>7</v>
      </c>
      <c r="B13" s="45" t="s">
        <v>32</v>
      </c>
      <c r="C13" s="62">
        <f>SUM('一般＆退職・基礎:一般＆退職・介護'!C13)</f>
        <v>26774</v>
      </c>
      <c r="D13" s="62">
        <f>SUM('一般＆退職・基礎:一般＆退職・介護'!D13)</f>
        <v>39568</v>
      </c>
      <c r="E13" s="62">
        <f>SUM('一般＆退職・基礎:一般＆退職・介護'!E13)</f>
        <v>912007</v>
      </c>
      <c r="F13" s="62">
        <f>SUM('一般＆退職・基礎:一般＆退職・介護'!F13)</f>
        <v>91559</v>
      </c>
      <c r="G13" s="62">
        <f>SUM('一般＆退職・基礎:一般＆退職・介護'!G13)</f>
        <v>374008</v>
      </c>
      <c r="H13" s="62">
        <f>SUM('一般＆退職・基礎:一般＆退職・介護'!H13)</f>
        <v>201908</v>
      </c>
      <c r="I13" s="62">
        <f>SUM('一般＆退職・基礎:一般＆退職・介護'!I13)</f>
        <v>1579482</v>
      </c>
      <c r="J13" s="62">
        <f t="shared" si="0"/>
        <v>58993.12766116382</v>
      </c>
      <c r="K13" s="62">
        <f t="shared" si="1"/>
        <v>39918.166194904974</v>
      </c>
    </row>
    <row r="14" spans="1:11" ht="21.75" customHeight="1">
      <c r="A14" s="44">
        <v>8</v>
      </c>
      <c r="B14" s="45" t="s">
        <v>9</v>
      </c>
      <c r="C14" s="62">
        <f>SUM('一般＆退職・基礎:一般＆退職・介護'!C14)</f>
        <v>15046</v>
      </c>
      <c r="D14" s="62">
        <f>SUM('一般＆退職・基礎:一般＆退職・介護'!D14)</f>
        <v>23430</v>
      </c>
      <c r="E14" s="62">
        <f>SUM('一般＆退職・基礎:一般＆退職・介護'!E14)</f>
        <v>592409</v>
      </c>
      <c r="F14" s="62">
        <f>SUM('一般＆退職・基礎:一般＆退職・介護'!F14)</f>
        <v>126463</v>
      </c>
      <c r="G14" s="62">
        <f>SUM('一般＆退職・基礎:一般＆退職・介護'!G14)</f>
        <v>186217</v>
      </c>
      <c r="H14" s="62">
        <f>SUM('一般＆退職・基礎:一般＆退職・介護'!H14)</f>
        <v>111619</v>
      </c>
      <c r="I14" s="62">
        <f>SUM('一般＆退職・基礎:一般＆退職・介護'!I14)</f>
        <v>1016708</v>
      </c>
      <c r="J14" s="62">
        <f t="shared" si="0"/>
        <v>67573.30852053702</v>
      </c>
      <c r="K14" s="62">
        <f t="shared" si="1"/>
        <v>43393.427230046946</v>
      </c>
    </row>
    <row r="15" spans="1:11" ht="21.75" customHeight="1">
      <c r="A15" s="44">
        <v>9</v>
      </c>
      <c r="B15" s="45" t="s">
        <v>33</v>
      </c>
      <c r="C15" s="62">
        <f>SUM('一般＆退職・基礎:一般＆退職・介護'!C15)</f>
        <v>21711</v>
      </c>
      <c r="D15" s="62">
        <f>SUM('一般＆退職・基礎:一般＆退職・介護'!D15)</f>
        <v>33646</v>
      </c>
      <c r="E15" s="62">
        <f>SUM('一般＆退職・基礎:一般＆退職・介護'!E15)</f>
        <v>877721</v>
      </c>
      <c r="F15" s="62">
        <f>SUM('一般＆退職・基礎:一般＆退職・介護'!F15)</f>
        <v>0</v>
      </c>
      <c r="G15" s="62">
        <f>SUM('一般＆退職・基礎:一般＆退職・介護'!G15)</f>
        <v>317751</v>
      </c>
      <c r="H15" s="62">
        <f>SUM('一般＆退職・基礎:一般＆退職・介護'!H15)</f>
        <v>169270</v>
      </c>
      <c r="I15" s="62">
        <f>SUM('一般＆退職・基礎:一般＆退職・介護'!I15)</f>
        <v>1364742</v>
      </c>
      <c r="J15" s="62">
        <f t="shared" si="0"/>
        <v>62859.47215697112</v>
      </c>
      <c r="K15" s="62">
        <f t="shared" si="1"/>
        <v>40561.7904059918</v>
      </c>
    </row>
    <row r="16" spans="1:11" ht="21.75" customHeight="1">
      <c r="A16" s="44">
        <v>10</v>
      </c>
      <c r="B16" s="45" t="s">
        <v>10</v>
      </c>
      <c r="C16" s="62">
        <f>SUM('一般＆退職・基礎:一般＆退職・介護'!C16)</f>
        <v>18071</v>
      </c>
      <c r="D16" s="62">
        <f>SUM('一般＆退職・基礎:一般＆退職・介護'!D16)</f>
        <v>27136</v>
      </c>
      <c r="E16" s="62">
        <f>SUM('一般＆退職・基礎:一般＆退職・介護'!E16)</f>
        <v>534949</v>
      </c>
      <c r="F16" s="62">
        <f>SUM('一般＆退職・基礎:一般＆退職・介護'!F16)</f>
        <v>101681</v>
      </c>
      <c r="G16" s="62">
        <f>SUM('一般＆退職・基礎:一般＆退職・介護'!G16)</f>
        <v>162801</v>
      </c>
      <c r="H16" s="62">
        <f>SUM('一般＆退職・基礎:一般＆退職・介護'!H16)</f>
        <v>129508</v>
      </c>
      <c r="I16" s="62">
        <f>SUM('一般＆退職・基礎:一般＆退職・介護'!I16)</f>
        <v>928939</v>
      </c>
      <c r="J16" s="62">
        <f t="shared" si="0"/>
        <v>51404.95822035305</v>
      </c>
      <c r="K16" s="62">
        <f t="shared" si="1"/>
        <v>34232.71668632075</v>
      </c>
    </row>
    <row r="17" spans="1:11" ht="21.75" customHeight="1">
      <c r="A17" s="44">
        <v>11</v>
      </c>
      <c r="B17" s="45" t="s">
        <v>11</v>
      </c>
      <c r="C17" s="62">
        <f>SUM('一般＆退職・基礎:一般＆退職・介護'!C17)</f>
        <v>9732</v>
      </c>
      <c r="D17" s="62">
        <f>SUM('一般＆退職・基礎:一般＆退職・介護'!D17)</f>
        <v>13953</v>
      </c>
      <c r="E17" s="62">
        <f>SUM('一般＆退職・基礎:一般＆退職・介護'!E17)</f>
        <v>261330</v>
      </c>
      <c r="F17" s="62">
        <f>SUM('一般＆退職・基礎:一般＆退職・介護'!F17)</f>
        <v>47691</v>
      </c>
      <c r="G17" s="62">
        <f>SUM('一般＆退職・基礎:一般＆退職・介護'!G17)</f>
        <v>130646</v>
      </c>
      <c r="H17" s="62">
        <f>SUM('一般＆退職・基礎:一般＆退職・介護'!H17)</f>
        <v>39619</v>
      </c>
      <c r="I17" s="62">
        <f>SUM('一般＆退職・基礎:一般＆退職・介護'!I17)</f>
        <v>479286</v>
      </c>
      <c r="J17" s="62">
        <f t="shared" si="0"/>
        <v>49248.45869297164</v>
      </c>
      <c r="K17" s="62">
        <f t="shared" si="1"/>
        <v>34350.03225112879</v>
      </c>
    </row>
    <row r="18" spans="1:11" ht="21.75" customHeight="1">
      <c r="A18" s="44">
        <v>12</v>
      </c>
      <c r="B18" s="45" t="s">
        <v>12</v>
      </c>
      <c r="C18" s="62">
        <f>SUM('一般＆退職・基礎:一般＆退職・介護'!C18)</f>
        <v>14608</v>
      </c>
      <c r="D18" s="62">
        <f>SUM('一般＆退職・基礎:一般＆退職・介護'!D18)</f>
        <v>21013</v>
      </c>
      <c r="E18" s="62">
        <f>SUM('一般＆退職・基礎:一般＆退職・介護'!E18)</f>
        <v>467628</v>
      </c>
      <c r="F18" s="62">
        <f>SUM('一般＆退職・基礎:一般＆退職・介護'!F18)</f>
        <v>97826</v>
      </c>
      <c r="G18" s="62">
        <f>SUM('一般＆退職・基礎:一般＆退職・介護'!G18)</f>
        <v>186518</v>
      </c>
      <c r="H18" s="62">
        <f>SUM('一般＆退職・基礎:一般＆退職・介護'!H18)</f>
        <v>97777</v>
      </c>
      <c r="I18" s="62">
        <f>SUM('一般＆退職・基礎:一般＆退職・介護'!I18)</f>
        <v>849749</v>
      </c>
      <c r="J18" s="62">
        <f t="shared" si="0"/>
        <v>58170.11226725082</v>
      </c>
      <c r="K18" s="62">
        <f t="shared" si="1"/>
        <v>40439.204302098704</v>
      </c>
    </row>
    <row r="19" spans="1:11" ht="21.75" customHeight="1">
      <c r="A19" s="44">
        <v>13</v>
      </c>
      <c r="B19" s="45" t="s">
        <v>13</v>
      </c>
      <c r="C19" s="62">
        <f>SUM('一般＆退職・基礎:一般＆退職・介護'!C19)</f>
        <v>27009</v>
      </c>
      <c r="D19" s="62">
        <f>SUM('一般＆退職・基礎:一般＆退職・介護'!D19)</f>
        <v>40537</v>
      </c>
      <c r="E19" s="62">
        <f>SUM('一般＆退職・基礎:一般＆退職・介護'!E19)</f>
        <v>1070656</v>
      </c>
      <c r="F19" s="62">
        <f>SUM('一般＆退職・基礎:一般＆退職・介護'!F19)</f>
        <v>0</v>
      </c>
      <c r="G19" s="62">
        <f>SUM('一般＆退職・基礎:一般＆退職・介護'!G19)</f>
        <v>452432</v>
      </c>
      <c r="H19" s="62">
        <f>SUM('一般＆退職・基礎:一般＆退職・介護'!H19)</f>
        <v>224398</v>
      </c>
      <c r="I19" s="62">
        <f>SUM('一般＆退職・基礎:一般＆退職・介護'!I19)</f>
        <v>1747486</v>
      </c>
      <c r="J19" s="62">
        <f t="shared" si="0"/>
        <v>64700.13699137325</v>
      </c>
      <c r="K19" s="62">
        <f t="shared" si="1"/>
        <v>43108.41946863359</v>
      </c>
    </row>
    <row r="20" spans="1:11" ht="21.75" customHeight="1">
      <c r="A20" s="44">
        <v>14</v>
      </c>
      <c r="B20" s="45" t="s">
        <v>14</v>
      </c>
      <c r="C20" s="62">
        <f>SUM('一般＆退職・基礎:一般＆退職・介護'!C20)</f>
        <v>38356</v>
      </c>
      <c r="D20" s="62">
        <f>SUM('一般＆退職・基礎:一般＆退職・介護'!D20)</f>
        <v>54424</v>
      </c>
      <c r="E20" s="62">
        <f>SUM('一般＆退職・基礎:一般＆退職・介護'!E20)</f>
        <v>1307815</v>
      </c>
      <c r="F20" s="62">
        <f>SUM('一般＆退職・基礎:一般＆退職・介護'!F20)</f>
        <v>0</v>
      </c>
      <c r="G20" s="62">
        <f>SUM('一般＆退職・基礎:一般＆退職・介護'!G20)</f>
        <v>582168</v>
      </c>
      <c r="H20" s="62">
        <f>SUM('一般＆退職・基礎:一般＆退職・介護'!H20)</f>
        <v>296128</v>
      </c>
      <c r="I20" s="62">
        <f>SUM('一般＆退職・基礎:一般＆退職・介護'!I20)</f>
        <v>2186111</v>
      </c>
      <c r="J20" s="62">
        <f t="shared" si="0"/>
        <v>56995.2810512045</v>
      </c>
      <c r="K20" s="62">
        <f t="shared" si="1"/>
        <v>40168.14273114802</v>
      </c>
    </row>
    <row r="21" spans="1:11" ht="21.75" customHeight="1">
      <c r="A21" s="44">
        <v>15</v>
      </c>
      <c r="B21" s="45" t="s">
        <v>15</v>
      </c>
      <c r="C21" s="62">
        <f>SUM('一般＆退職・基礎:一般＆退職・介護'!C21)</f>
        <v>27494</v>
      </c>
      <c r="D21" s="62">
        <f>SUM('一般＆退職・基礎:一般＆退職・介護'!D21)</f>
        <v>40709</v>
      </c>
      <c r="E21" s="62">
        <f>SUM('一般＆退職・基礎:一般＆退職・介護'!E21)</f>
        <v>1032899</v>
      </c>
      <c r="F21" s="62">
        <f>SUM('一般＆退職・基礎:一般＆退職・介護'!F21)</f>
        <v>150490</v>
      </c>
      <c r="G21" s="62">
        <f>SUM('一般＆退職・基礎:一般＆退職・介護'!G21)</f>
        <v>359500</v>
      </c>
      <c r="H21" s="62">
        <f>SUM('一般＆退職・基礎:一般＆退職・介護'!H21)</f>
        <v>212652</v>
      </c>
      <c r="I21" s="62">
        <f>SUM('一般＆退職・基礎:一般＆退職・介護'!I21)</f>
        <v>1755541</v>
      </c>
      <c r="J21" s="62">
        <f t="shared" si="0"/>
        <v>63851.78584418419</v>
      </c>
      <c r="K21" s="62">
        <f t="shared" si="1"/>
        <v>43124.14945098136</v>
      </c>
    </row>
    <row r="22" spans="1:11" ht="21.75" customHeight="1">
      <c r="A22" s="44">
        <v>16</v>
      </c>
      <c r="B22" s="45" t="s">
        <v>16</v>
      </c>
      <c r="C22" s="62">
        <f>SUM('一般＆退職・基礎:一般＆退職・介護'!C22)</f>
        <v>67061</v>
      </c>
      <c r="D22" s="62">
        <f>SUM('一般＆退職・基礎:一般＆退職・介護'!D22)</f>
        <v>98797</v>
      </c>
      <c r="E22" s="62">
        <f>SUM('一般＆退職・基礎:一般＆退職・介護'!E22)</f>
        <v>3090929</v>
      </c>
      <c r="F22" s="62">
        <f>SUM('一般＆退職・基礎:一般＆退職・介護'!F22)</f>
        <v>0</v>
      </c>
      <c r="G22" s="62">
        <f>SUM('一般＆退職・基礎:一般＆退職・介護'!G22)</f>
        <v>1076111</v>
      </c>
      <c r="H22" s="62">
        <f>SUM('一般＆退職・基礎:一般＆退職・介護'!H22)</f>
        <v>504236</v>
      </c>
      <c r="I22" s="62">
        <f>SUM('一般＆退職・基礎:一般＆退職・介護'!I22)</f>
        <v>4671276</v>
      </c>
      <c r="J22" s="62">
        <f t="shared" si="0"/>
        <v>69657.11814616543</v>
      </c>
      <c r="K22" s="62">
        <f t="shared" si="1"/>
        <v>47281.55713230159</v>
      </c>
    </row>
    <row r="23" spans="1:11" ht="21.75" customHeight="1">
      <c r="A23" s="44">
        <v>17</v>
      </c>
      <c r="B23" s="45" t="s">
        <v>17</v>
      </c>
      <c r="C23" s="62">
        <f>SUM('一般＆退職・基礎:一般＆退職・介護'!C23)</f>
        <v>44690</v>
      </c>
      <c r="D23" s="62">
        <f>SUM('一般＆退職・基礎:一般＆退職・介護'!D23)</f>
        <v>65383</v>
      </c>
      <c r="E23" s="62">
        <f>SUM('一般＆退職・基礎:一般＆退職・介護'!E23)</f>
        <v>1484005</v>
      </c>
      <c r="F23" s="62">
        <f>SUM('一般＆退職・基礎:一般＆退職・介護'!F23)</f>
        <v>0</v>
      </c>
      <c r="G23" s="62">
        <f>SUM('一般＆退職・基礎:一般＆退職・介護'!G23)</f>
        <v>544399</v>
      </c>
      <c r="H23" s="62">
        <f>SUM('一般＆退職・基礎:一般＆退職・介護'!H23)</f>
        <v>318050</v>
      </c>
      <c r="I23" s="62">
        <f>SUM('一般＆退職・基礎:一般＆退職・介護'!I23)</f>
        <v>2346454</v>
      </c>
      <c r="J23" s="62">
        <f t="shared" si="0"/>
        <v>52505.12418885657</v>
      </c>
      <c r="K23" s="62">
        <f t="shared" si="1"/>
        <v>35887.83016992184</v>
      </c>
    </row>
    <row r="24" spans="1:11" ht="21.75" customHeight="1">
      <c r="A24" s="44">
        <v>18</v>
      </c>
      <c r="B24" s="45" t="s">
        <v>18</v>
      </c>
      <c r="C24" s="62">
        <f>SUM('一般＆退職・基礎:一般＆退職・介護'!C24)</f>
        <v>24078</v>
      </c>
      <c r="D24" s="62">
        <f>SUM('一般＆退職・基礎:一般＆退職・介護'!D24)</f>
        <v>35767</v>
      </c>
      <c r="E24" s="62">
        <f>SUM('一般＆退職・基礎:一般＆退職・介護'!E24)</f>
        <v>950694</v>
      </c>
      <c r="F24" s="62">
        <f>SUM('一般＆退職・基礎:一般＆退職・介護'!F24)</f>
        <v>0</v>
      </c>
      <c r="G24" s="62">
        <f>SUM('一般＆退職・基礎:一般＆退職・介護'!G24)</f>
        <v>287551</v>
      </c>
      <c r="H24" s="62">
        <f>SUM('一般＆退職・基礎:一般＆退職・介護'!H24)</f>
        <v>198190</v>
      </c>
      <c r="I24" s="62">
        <f>SUM('一般＆退職・基礎:一般＆退職・介護'!I24)</f>
        <v>1436435</v>
      </c>
      <c r="J24" s="62">
        <f t="shared" si="0"/>
        <v>59657.571226846085</v>
      </c>
      <c r="K24" s="62">
        <f t="shared" si="1"/>
        <v>40160.90250789834</v>
      </c>
    </row>
    <row r="25" spans="1:11" ht="21.75" customHeight="1">
      <c r="A25" s="44">
        <v>19</v>
      </c>
      <c r="B25" s="45" t="s">
        <v>19</v>
      </c>
      <c r="C25" s="62">
        <f>SUM('一般＆退職・基礎:一般＆退職・介護'!C25)</f>
        <v>10496</v>
      </c>
      <c r="D25" s="62">
        <f>SUM('一般＆退職・基礎:一般＆退職・介護'!D25)</f>
        <v>16345</v>
      </c>
      <c r="E25" s="62">
        <f>SUM('一般＆退職・基礎:一般＆退職・介護'!E25)</f>
        <v>355427</v>
      </c>
      <c r="F25" s="62">
        <f>SUM('一般＆退職・基礎:一般＆退職・介護'!F25)</f>
        <v>0</v>
      </c>
      <c r="G25" s="62">
        <f>SUM('一般＆退職・基礎:一般＆退職・介護'!G25)</f>
        <v>177206</v>
      </c>
      <c r="H25" s="62">
        <f>SUM('一般＆退職・基礎:一般＆退職・介護'!H25)</f>
        <v>95345</v>
      </c>
      <c r="I25" s="62">
        <f>SUM('一般＆退職・基礎:一般＆退職・介護'!I25)</f>
        <v>627978</v>
      </c>
      <c r="J25" s="62">
        <f t="shared" si="0"/>
        <v>59830.22103658537</v>
      </c>
      <c r="K25" s="62">
        <f t="shared" si="1"/>
        <v>38420.18966044662</v>
      </c>
    </row>
    <row r="26" spans="1:11" ht="21.75" customHeight="1">
      <c r="A26" s="44">
        <v>20</v>
      </c>
      <c r="B26" s="45" t="s">
        <v>20</v>
      </c>
      <c r="C26" s="62">
        <f>SUM('一般＆退職・基礎:一般＆退職・介護'!C26)</f>
        <v>18303</v>
      </c>
      <c r="D26" s="62">
        <f>SUM('一般＆退職・基礎:一般＆退職・介護'!D26)</f>
        <v>27423</v>
      </c>
      <c r="E26" s="62">
        <f>SUM('一般＆退職・基礎:一般＆退職・介護'!E26)</f>
        <v>884377</v>
      </c>
      <c r="F26" s="62">
        <f>SUM('一般＆退職・基礎:一般＆退職・介護'!F26)</f>
        <v>0</v>
      </c>
      <c r="G26" s="62">
        <f>SUM('一般＆退職・基礎:一般＆退職・介護'!G26)</f>
        <v>356135</v>
      </c>
      <c r="H26" s="62">
        <f>SUM('一般＆退職・基礎:一般＆退職・介護'!H26)</f>
        <v>172760</v>
      </c>
      <c r="I26" s="62">
        <f>SUM('一般＆退職・基礎:一般＆退職・介護'!I26)</f>
        <v>1413272</v>
      </c>
      <c r="J26" s="62">
        <f t="shared" si="0"/>
        <v>77215.31989291373</v>
      </c>
      <c r="K26" s="62">
        <f t="shared" si="1"/>
        <v>51536.0099186814</v>
      </c>
    </row>
    <row r="27" spans="1:11" ht="21.75" customHeight="1">
      <c r="A27" s="44">
        <v>21</v>
      </c>
      <c r="B27" s="45" t="s">
        <v>34</v>
      </c>
      <c r="C27" s="62">
        <f>SUM('一般＆退職・基礎:一般＆退職・介護'!C27)</f>
        <v>15987</v>
      </c>
      <c r="D27" s="62">
        <f>SUM('一般＆退職・基礎:一般＆退職・介護'!D27)</f>
        <v>23927</v>
      </c>
      <c r="E27" s="62">
        <f>SUM('一般＆退職・基礎:一般＆退職・介護'!E27)</f>
        <v>467334</v>
      </c>
      <c r="F27" s="62">
        <f>SUM('一般＆退職・基礎:一般＆退職・介護'!F27)</f>
        <v>70855</v>
      </c>
      <c r="G27" s="62">
        <f>SUM('一般＆退職・基礎:一般＆退職・介護'!G27)</f>
        <v>153386</v>
      </c>
      <c r="H27" s="62">
        <f>SUM('一般＆退職・基礎:一般＆退職・介護'!H27)</f>
        <v>106702</v>
      </c>
      <c r="I27" s="62">
        <f>SUM('一般＆退職・基礎:一般＆退職・介護'!I27)</f>
        <v>798277</v>
      </c>
      <c r="J27" s="62">
        <f aca="true" t="shared" si="2" ref="J27:J32">SUM(I27*1000/C27)</f>
        <v>49932.882967411024</v>
      </c>
      <c r="K27" s="62">
        <f aca="true" t="shared" si="3" ref="K27:K32">SUM(I27*1000/D27)</f>
        <v>33363.020855100935</v>
      </c>
    </row>
    <row r="28" spans="1:11" ht="21.75" customHeight="1">
      <c r="A28" s="44">
        <v>22</v>
      </c>
      <c r="B28" s="46" t="s">
        <v>35</v>
      </c>
      <c r="C28" s="62">
        <f>SUM('一般＆退職・基礎:一般＆退職・介護'!C28)</f>
        <v>18052</v>
      </c>
      <c r="D28" s="62">
        <f>SUM('一般＆退職・基礎:一般＆退職・介護'!D28)</f>
        <v>27363</v>
      </c>
      <c r="E28" s="62">
        <f>SUM('一般＆退職・基礎:一般＆退職・介護'!E28)</f>
        <v>619607</v>
      </c>
      <c r="F28" s="62">
        <f>SUM('一般＆退職・基礎:一般＆退職・介護'!F28)</f>
        <v>0</v>
      </c>
      <c r="G28" s="62">
        <f>SUM('一般＆退職・基礎:一般＆退職・介護'!G28)</f>
        <v>360843</v>
      </c>
      <c r="H28" s="62">
        <f>SUM('一般＆退職・基礎:一般＆退職・介護'!H28)</f>
        <v>115390</v>
      </c>
      <c r="I28" s="62">
        <f>SUM('一般＆退職・基礎:一般＆退職・介護'!I28)</f>
        <v>1095840</v>
      </c>
      <c r="J28" s="62">
        <f t="shared" si="2"/>
        <v>60704.63106580988</v>
      </c>
      <c r="K28" s="62">
        <f t="shared" si="3"/>
        <v>40048.24032452582</v>
      </c>
    </row>
    <row r="29" spans="1:11" ht="21.75" customHeight="1">
      <c r="A29" s="44">
        <v>23</v>
      </c>
      <c r="B29" s="46" t="s">
        <v>36</v>
      </c>
      <c r="C29" s="62">
        <f>SUM('一般＆退職・基礎:一般＆退職・介護'!C29)</f>
        <v>36253</v>
      </c>
      <c r="D29" s="62">
        <f>SUM('一般＆退職・基礎:一般＆退職・介護'!D29)</f>
        <v>55965</v>
      </c>
      <c r="E29" s="62">
        <f>SUM('一般＆退職・基礎:一般＆退職・介護'!E29)</f>
        <v>1445665</v>
      </c>
      <c r="F29" s="62">
        <f>SUM('一般＆退職・基礎:一般＆退職・介護'!F29)</f>
        <v>0</v>
      </c>
      <c r="G29" s="62">
        <f>SUM('一般＆退職・基礎:一般＆退職・介護'!G29)</f>
        <v>585531</v>
      </c>
      <c r="H29" s="62">
        <f>SUM('一般＆退職・基礎:一般＆退職・介護'!H29)</f>
        <v>286498</v>
      </c>
      <c r="I29" s="62">
        <f>SUM('一般＆退職・基礎:一般＆退職・介護'!I29)</f>
        <v>2317694</v>
      </c>
      <c r="J29" s="62">
        <f t="shared" si="2"/>
        <v>63931.09535762558</v>
      </c>
      <c r="K29" s="62">
        <f t="shared" si="3"/>
        <v>41413.27615473957</v>
      </c>
    </row>
    <row r="30" spans="1:11" ht="21.75" customHeight="1">
      <c r="A30" s="44">
        <v>24</v>
      </c>
      <c r="B30" s="46" t="s">
        <v>37</v>
      </c>
      <c r="C30" s="62">
        <f>SUM('一般＆退職・基礎:一般＆退職・介護'!C30)</f>
        <v>20592</v>
      </c>
      <c r="D30" s="62">
        <f>SUM('一般＆退職・基礎:一般＆退職・介護'!D30)</f>
        <v>33287</v>
      </c>
      <c r="E30" s="62">
        <f>SUM('一般＆退職・基礎:一般＆退職・介護'!E30)</f>
        <v>849110</v>
      </c>
      <c r="F30" s="62">
        <f>SUM('一般＆退職・基礎:一般＆退職・介護'!F30)</f>
        <v>123732</v>
      </c>
      <c r="G30" s="62">
        <f>SUM('一般＆退職・基礎:一般＆退職・介護'!G30)</f>
        <v>384432</v>
      </c>
      <c r="H30" s="62">
        <f>SUM('一般＆退職・基礎:一般＆退職・介護'!H30)</f>
        <v>145696</v>
      </c>
      <c r="I30" s="62">
        <f>SUM('一般＆退職・基礎:一般＆退職・介護'!I30)</f>
        <v>1502970</v>
      </c>
      <c r="J30" s="62">
        <f t="shared" si="2"/>
        <v>72988.05361305362</v>
      </c>
      <c r="K30" s="62">
        <f t="shared" si="3"/>
        <v>45151.86108691081</v>
      </c>
    </row>
    <row r="31" spans="1:11" ht="21.75" customHeight="1">
      <c r="A31" s="44">
        <v>25</v>
      </c>
      <c r="B31" s="46" t="s">
        <v>38</v>
      </c>
      <c r="C31" s="62">
        <f>SUM('一般＆退職・基礎:一般＆退職・介護'!C31)</f>
        <v>16014</v>
      </c>
      <c r="D31" s="62">
        <f>SUM('一般＆退職・基礎:一般＆退職・介護'!D31)</f>
        <v>24809</v>
      </c>
      <c r="E31" s="62">
        <f>SUM('一般＆退職・基礎:一般＆退職・介護'!E31)</f>
        <v>516054</v>
      </c>
      <c r="F31" s="62">
        <f>SUM('一般＆退職・基礎:一般＆退職・介護'!F31)</f>
        <v>106058</v>
      </c>
      <c r="G31" s="62">
        <f>SUM('一般＆退職・基礎:一般＆退職・介護'!G31)</f>
        <v>181849</v>
      </c>
      <c r="H31" s="62">
        <f>SUM('一般＆退職・基礎:一般＆退職・介護'!H31)</f>
        <v>123972</v>
      </c>
      <c r="I31" s="62">
        <f>SUM('一般＆退職・基礎:一般＆退職・介護'!I31)</f>
        <v>927933</v>
      </c>
      <c r="J31" s="62">
        <f t="shared" si="2"/>
        <v>57945.11052828775</v>
      </c>
      <c r="K31" s="62">
        <f t="shared" si="3"/>
        <v>37403.079527590795</v>
      </c>
    </row>
    <row r="32" spans="1:11" ht="21.75" customHeight="1">
      <c r="A32" s="44">
        <v>26</v>
      </c>
      <c r="B32" s="46" t="s">
        <v>39</v>
      </c>
      <c r="C32" s="62">
        <f>SUM('一般＆退職・基礎:一般＆退職・介護'!C32)</f>
        <v>14232</v>
      </c>
      <c r="D32" s="62">
        <f>SUM('一般＆退職・基礎:一般＆退職・介護'!D32)</f>
        <v>21699</v>
      </c>
      <c r="E32" s="62">
        <f>SUM('一般＆退職・基礎:一般＆退職・介護'!E32)</f>
        <v>489523</v>
      </c>
      <c r="F32" s="62">
        <f>SUM('一般＆退職・基礎:一般＆退職・介護'!F32)</f>
        <v>64475</v>
      </c>
      <c r="G32" s="62">
        <f>SUM('一般＆退職・基礎:一般＆退職・介護'!G32)</f>
        <v>230795</v>
      </c>
      <c r="H32" s="62">
        <f>SUM('一般＆退職・基礎:一般＆退職・介護'!H32)</f>
        <v>118173</v>
      </c>
      <c r="I32" s="62">
        <f>SUM('一般＆退職・基礎:一般＆退職・介護'!I32)</f>
        <v>902966</v>
      </c>
      <c r="J32" s="62">
        <f t="shared" si="2"/>
        <v>63446.17762788083</v>
      </c>
      <c r="K32" s="62">
        <f t="shared" si="3"/>
        <v>41613.2540670077</v>
      </c>
    </row>
    <row r="33" spans="1:11" ht="21.75" customHeight="1">
      <c r="A33" s="44">
        <v>27</v>
      </c>
      <c r="B33" s="47" t="s">
        <v>40</v>
      </c>
      <c r="C33" s="62">
        <f>SUM('一般＆退職・基礎:一般＆退職・介護'!C33)</f>
        <v>15112</v>
      </c>
      <c r="D33" s="62">
        <f>SUM('一般＆退職・基礎:一般＆退職・介護'!D33)</f>
        <v>23786</v>
      </c>
      <c r="E33" s="62">
        <f>SUM('一般＆退職・基礎:一般＆退職・介護'!E33)</f>
        <v>525042</v>
      </c>
      <c r="F33" s="62">
        <f>SUM('一般＆退職・基礎:一般＆退職・介護'!F33)</f>
        <v>82830</v>
      </c>
      <c r="G33" s="62">
        <f>SUM('一般＆退職・基礎:一般＆退職・介護'!G33)</f>
        <v>206205</v>
      </c>
      <c r="H33" s="62">
        <f>SUM('一般＆退職・基礎:一般＆退職・介護'!H33)</f>
        <v>125430</v>
      </c>
      <c r="I33" s="62">
        <f>SUM('一般＆退職・基礎:一般＆退職・介護'!I33)</f>
        <v>939507</v>
      </c>
      <c r="J33" s="62">
        <f t="shared" si="0"/>
        <v>62169.60031762838</v>
      </c>
      <c r="K33" s="62">
        <f t="shared" si="1"/>
        <v>39498.31833851845</v>
      </c>
    </row>
    <row r="34" spans="1:11" ht="21.75" customHeight="1">
      <c r="A34" s="44">
        <v>28</v>
      </c>
      <c r="B34" s="45" t="s">
        <v>41</v>
      </c>
      <c r="C34" s="62">
        <f>SUM('一般＆退職・基礎:一般＆退職・介護'!C34)</f>
        <v>32519</v>
      </c>
      <c r="D34" s="62">
        <f>SUM('一般＆退職・基礎:一般＆退職・介護'!D34)</f>
        <v>49546</v>
      </c>
      <c r="E34" s="62">
        <f>SUM('一般＆退職・基礎:一般＆退職・介護'!E34)</f>
        <v>1372015</v>
      </c>
      <c r="F34" s="62">
        <f>SUM('一般＆退職・基礎:一般＆退職・介護'!F34)</f>
        <v>0</v>
      </c>
      <c r="G34" s="62">
        <f>SUM('一般＆退職・基礎:一般＆退職・介護'!G34)</f>
        <v>505458</v>
      </c>
      <c r="H34" s="62">
        <f>SUM('一般＆退職・基礎:一般＆退職・介護'!H34)</f>
        <v>294897</v>
      </c>
      <c r="I34" s="62">
        <f>SUM('一般＆退職・基礎:一般＆退職・介護'!I34)</f>
        <v>2172370</v>
      </c>
      <c r="J34" s="62">
        <f t="shared" si="0"/>
        <v>66803.09972631384</v>
      </c>
      <c r="K34" s="62">
        <f t="shared" si="1"/>
        <v>43845.51729705728</v>
      </c>
    </row>
    <row r="35" spans="1:11" ht="21.75" customHeight="1">
      <c r="A35" s="44">
        <v>29</v>
      </c>
      <c r="B35" s="45" t="s">
        <v>42</v>
      </c>
      <c r="C35" s="62">
        <f>SUM('一般＆退職・基礎:一般＆退職・介護'!C35)</f>
        <v>14292</v>
      </c>
      <c r="D35" s="62">
        <f>SUM('一般＆退職・基礎:一般＆退職・介護'!D35)</f>
        <v>23622</v>
      </c>
      <c r="E35" s="62">
        <f>SUM('一般＆退職・基礎:一般＆退職・介護'!E35)</f>
        <v>658548</v>
      </c>
      <c r="F35" s="62">
        <f>SUM('一般＆退職・基礎:一般＆退職・介護'!F35)</f>
        <v>0</v>
      </c>
      <c r="G35" s="62">
        <f>SUM('一般＆退職・基礎:一般＆退職・介護'!G35)</f>
        <v>279189</v>
      </c>
      <c r="H35" s="62">
        <f>SUM('一般＆退職・基礎:一般＆退職・介護'!H35)</f>
        <v>138641</v>
      </c>
      <c r="I35" s="62">
        <f>SUM('一般＆退職・基礎:一般＆退職・介護'!I35)</f>
        <v>1076378</v>
      </c>
      <c r="J35" s="62">
        <f t="shared" si="0"/>
        <v>75313.32213825917</v>
      </c>
      <c r="K35" s="62">
        <f t="shared" si="1"/>
        <v>45566.759800186264</v>
      </c>
    </row>
    <row r="36" spans="1:11" ht="21.75" customHeight="1">
      <c r="A36" s="44">
        <v>30</v>
      </c>
      <c r="B36" s="45" t="s">
        <v>43</v>
      </c>
      <c r="C36" s="62">
        <f>SUM('一般＆退職・基礎:一般＆退職・介護'!C36)</f>
        <v>24741</v>
      </c>
      <c r="D36" s="62">
        <f>SUM('一般＆退職・基礎:一般＆退職・介護'!D36)</f>
        <v>40629</v>
      </c>
      <c r="E36" s="62">
        <f>SUM('一般＆退職・基礎:一般＆退職・介護'!E36)</f>
        <v>1226050</v>
      </c>
      <c r="F36" s="62">
        <f>SUM('一般＆退職・基礎:一般＆退職・介護'!F36)</f>
        <v>0</v>
      </c>
      <c r="G36" s="62">
        <f>SUM('一般＆退職・基礎:一般＆退職・介護'!G36)</f>
        <v>497434</v>
      </c>
      <c r="H36" s="62">
        <f>SUM('一般＆退職・基礎:一般＆退職・介護'!H36)</f>
        <v>225204</v>
      </c>
      <c r="I36" s="62">
        <f>SUM('一般＆退職・基礎:一般＆退職・介護'!I36)</f>
        <v>1948688</v>
      </c>
      <c r="J36" s="62">
        <f t="shared" si="0"/>
        <v>78763.50996321895</v>
      </c>
      <c r="K36" s="62">
        <f t="shared" si="1"/>
        <v>47962.98210637722</v>
      </c>
    </row>
    <row r="37" spans="1:11" ht="21.75" customHeight="1">
      <c r="A37" s="44">
        <v>31</v>
      </c>
      <c r="B37" s="45" t="s">
        <v>44</v>
      </c>
      <c r="C37" s="62">
        <f>SUM('一般＆退職・基礎:一般＆退職・介護'!C37)</f>
        <v>15370</v>
      </c>
      <c r="D37" s="62">
        <f>SUM('一般＆退職・基礎:一般＆退職・介護'!D37)</f>
        <v>23023</v>
      </c>
      <c r="E37" s="62">
        <f>SUM('一般＆退職・基礎:一般＆退職・介護'!E37)</f>
        <v>622978</v>
      </c>
      <c r="F37" s="62">
        <f>SUM('一般＆退職・基礎:一般＆退職・介護'!F37)</f>
        <v>0</v>
      </c>
      <c r="G37" s="62">
        <f>SUM('一般＆退職・基礎:一般＆退職・介護'!G37)</f>
        <v>272558</v>
      </c>
      <c r="H37" s="62">
        <f>SUM('一般＆退職・基礎:一般＆退職・介護'!H37)</f>
        <v>119161</v>
      </c>
      <c r="I37" s="62">
        <f>SUM('一般＆退職・基礎:一般＆退職・介護'!I37)</f>
        <v>1014697</v>
      </c>
      <c r="J37" s="62">
        <f t="shared" si="0"/>
        <v>66018.02212101496</v>
      </c>
      <c r="K37" s="62">
        <f t="shared" si="1"/>
        <v>44073.18768188333</v>
      </c>
    </row>
    <row r="38" spans="1:11" ht="21.75" customHeight="1">
      <c r="A38" s="48">
        <v>32</v>
      </c>
      <c r="B38" s="49" t="s">
        <v>45</v>
      </c>
      <c r="C38" s="63">
        <f>SUM('一般＆退職・基礎:一般＆退職・介護'!C38)</f>
        <v>17773</v>
      </c>
      <c r="D38" s="63">
        <f>SUM('一般＆退職・基礎:一般＆退職・介護'!D38)</f>
        <v>27688</v>
      </c>
      <c r="E38" s="63">
        <f>SUM('一般＆退職・基礎:一般＆退職・介護'!E38)</f>
        <v>674055</v>
      </c>
      <c r="F38" s="63">
        <f>SUM('一般＆退職・基礎:一般＆退職・介護'!F38)</f>
        <v>0</v>
      </c>
      <c r="G38" s="63">
        <f>SUM('一般＆退職・基礎:一般＆退職・介護'!G38)</f>
        <v>308684</v>
      </c>
      <c r="H38" s="63">
        <f>SUM('一般＆退職・基礎:一般＆退職・介護'!H38)</f>
        <v>142568</v>
      </c>
      <c r="I38" s="63">
        <f>SUM('一般＆退職・基礎:一般＆退職・介護'!I38)</f>
        <v>1125307</v>
      </c>
      <c r="J38" s="63">
        <f t="shared" si="0"/>
        <v>63315.5347999775</v>
      </c>
      <c r="K38" s="63">
        <f t="shared" si="1"/>
        <v>40642.408263507656</v>
      </c>
    </row>
    <row r="39" spans="1:11" s="32" customFormat="1" ht="21.75" customHeight="1">
      <c r="A39" s="37"/>
      <c r="B39" s="38" t="s">
        <v>47</v>
      </c>
      <c r="C39" s="64">
        <f>SUM('一般＆退職・基礎:一般＆退職・介護'!C39)</f>
        <v>882889</v>
      </c>
      <c r="D39" s="64">
        <f>SUM('一般＆退職・基礎:一般＆退職・介護'!D39)</f>
        <v>1323271</v>
      </c>
      <c r="E39" s="64">
        <f>SUM('一般＆退職・基礎:一般＆退職・介護'!E39)</f>
        <v>33814429</v>
      </c>
      <c r="F39" s="64">
        <f>SUM('一般＆退職・基礎:一般＆退職・介護'!F39)</f>
        <v>1310396</v>
      </c>
      <c r="G39" s="64">
        <f>SUM('一般＆退職・基礎:一般＆退職・介護'!G39)</f>
        <v>13083998</v>
      </c>
      <c r="H39" s="64">
        <f>SUM('一般＆退職・基礎:一般＆退職・介護'!H39)</f>
        <v>7466067</v>
      </c>
      <c r="I39" s="64">
        <f>SUM('一般＆退職・基礎:一般＆退職・介護'!I39)</f>
        <v>55674890</v>
      </c>
      <c r="J39" s="64">
        <f t="shared" si="0"/>
        <v>63059.8976768314</v>
      </c>
      <c r="K39" s="64">
        <f t="shared" si="1"/>
        <v>42073.68709810764</v>
      </c>
    </row>
    <row r="40" spans="1:11" ht="21.75" customHeight="1">
      <c r="A40" s="50">
        <v>33</v>
      </c>
      <c r="B40" s="51" t="s">
        <v>21</v>
      </c>
      <c r="C40" s="65">
        <f>SUM('一般＆退職・基礎:一般＆退職・介護'!C40)</f>
        <v>12160</v>
      </c>
      <c r="D40" s="65">
        <f>SUM('一般＆退職・基礎:一般＆退職・介護'!D40)</f>
        <v>19270</v>
      </c>
      <c r="E40" s="65">
        <f>SUM('一般＆退職・基礎:一般＆退職・介護'!E40)</f>
        <v>482992</v>
      </c>
      <c r="F40" s="65">
        <f>SUM('一般＆退職・基礎:一般＆退職・介護'!F40)</f>
        <v>61668</v>
      </c>
      <c r="G40" s="65">
        <f>SUM('一般＆退職・基礎:一般＆退職・介護'!G40)</f>
        <v>224934</v>
      </c>
      <c r="H40" s="65">
        <f>SUM('一般＆退職・基礎:一般＆退職・介護'!H40)</f>
        <v>96564</v>
      </c>
      <c r="I40" s="65">
        <f>SUM('一般＆退職・基礎:一般＆退職・介護'!I40)</f>
        <v>866158</v>
      </c>
      <c r="J40" s="65">
        <f t="shared" si="0"/>
        <v>71230.09868421052</v>
      </c>
      <c r="K40" s="65">
        <f t="shared" si="1"/>
        <v>44948.521017125066</v>
      </c>
    </row>
    <row r="41" spans="1:11" ht="21.75" customHeight="1">
      <c r="A41" s="44">
        <v>34</v>
      </c>
      <c r="B41" s="45" t="s">
        <v>22</v>
      </c>
      <c r="C41" s="62">
        <f>SUM('一般＆退職・基礎:一般＆退職・介護'!C41)</f>
        <v>6675</v>
      </c>
      <c r="D41" s="62">
        <f>SUM('一般＆退職・基礎:一般＆退職・介護'!D41)</f>
        <v>10154</v>
      </c>
      <c r="E41" s="62">
        <f>SUM('一般＆退職・基礎:一般＆退職・介護'!E41)</f>
        <v>220378</v>
      </c>
      <c r="F41" s="62">
        <f>SUM('一般＆退職・基礎:一般＆退職・介護'!F41)</f>
        <v>26869</v>
      </c>
      <c r="G41" s="62">
        <f>SUM('一般＆退職・基礎:一般＆退職・介護'!G41)</f>
        <v>95088</v>
      </c>
      <c r="H41" s="62">
        <f>SUM('一般＆退職・基礎:一般＆退職・介護'!H41)</f>
        <v>50735</v>
      </c>
      <c r="I41" s="62">
        <f>SUM('一般＆退職・基礎:一般＆退職・介護'!I41)</f>
        <v>393070</v>
      </c>
      <c r="J41" s="62">
        <f t="shared" si="0"/>
        <v>58886.89138576779</v>
      </c>
      <c r="K41" s="62">
        <f t="shared" si="1"/>
        <v>38710.852865865665</v>
      </c>
    </row>
    <row r="42" spans="1:11" ht="21.75" customHeight="1">
      <c r="A42" s="44">
        <v>35</v>
      </c>
      <c r="B42" s="45" t="s">
        <v>46</v>
      </c>
      <c r="C42" s="62">
        <f>SUM('一般＆退職・基礎:一般＆退職・介護'!C42)</f>
        <v>7454</v>
      </c>
      <c r="D42" s="62">
        <f>SUM('一般＆退職・基礎:一般＆退職・介護'!D42)</f>
        <v>11299</v>
      </c>
      <c r="E42" s="62">
        <f>SUM('一般＆退職・基礎:一般＆退職・介護'!E42)</f>
        <v>264199</v>
      </c>
      <c r="F42" s="62">
        <f>SUM('一般＆退職・基礎:一般＆退職・介護'!F42)</f>
        <v>0</v>
      </c>
      <c r="G42" s="62">
        <f>SUM('一般＆退職・基礎:一般＆退職・介護'!G42)</f>
        <v>118366</v>
      </c>
      <c r="H42" s="62">
        <f>SUM('一般＆退職・基礎:一般＆退職・介護'!H42)</f>
        <v>62567</v>
      </c>
      <c r="I42" s="62">
        <f>SUM('一般＆退職・基礎:一般＆退職・介護'!I42)</f>
        <v>445132</v>
      </c>
      <c r="J42" s="62">
        <f t="shared" si="0"/>
        <v>59717.19881942581</v>
      </c>
      <c r="K42" s="62">
        <f t="shared" si="1"/>
        <v>39395.698734401274</v>
      </c>
    </row>
    <row r="43" spans="1:11" ht="21.75" customHeight="1">
      <c r="A43" s="44">
        <v>36</v>
      </c>
      <c r="B43" s="45" t="s">
        <v>23</v>
      </c>
      <c r="C43" s="62">
        <f>SUM('一般＆退職・基礎:一般＆退職・介護'!C43)</f>
        <v>9605</v>
      </c>
      <c r="D43" s="62">
        <f>SUM('一般＆退職・基礎:一般＆退職・介護'!D43)</f>
        <v>14117</v>
      </c>
      <c r="E43" s="62">
        <f>SUM('一般＆退職・基礎:一般＆退職・介護'!E43)</f>
        <v>402788</v>
      </c>
      <c r="F43" s="62">
        <f>SUM('一般＆退職・基礎:一般＆退職・介護'!F43)</f>
        <v>0</v>
      </c>
      <c r="G43" s="62">
        <f>SUM('一般＆退職・基礎:一般＆退職・介護'!G43)</f>
        <v>147839</v>
      </c>
      <c r="H43" s="62">
        <f>SUM('一般＆退職・基礎:一般＆退職・介護'!H43)</f>
        <v>81379</v>
      </c>
      <c r="I43" s="62">
        <f>SUM('一般＆退職・基礎:一般＆退職・介護'!I43)</f>
        <v>632006</v>
      </c>
      <c r="J43" s="62">
        <f t="shared" si="0"/>
        <v>65799.68766267569</v>
      </c>
      <c r="K43" s="62">
        <f t="shared" si="1"/>
        <v>44769.14358574768</v>
      </c>
    </row>
    <row r="44" spans="1:11" ht="21.75" customHeight="1">
      <c r="A44" s="44">
        <v>37</v>
      </c>
      <c r="B44" s="45" t="s">
        <v>24</v>
      </c>
      <c r="C44" s="62">
        <f>SUM('一般＆退職・基礎:一般＆退職・介護'!C44)</f>
        <v>7186</v>
      </c>
      <c r="D44" s="62">
        <f>SUM('一般＆退職・基礎:一般＆退職・介護'!D44)</f>
        <v>10827</v>
      </c>
      <c r="E44" s="62">
        <f>SUM('一般＆退職・基礎:一般＆退職・介護'!E44)</f>
        <v>223792</v>
      </c>
      <c r="F44" s="62">
        <f>SUM('一般＆退職・基礎:一般＆退職・介護'!F44)</f>
        <v>34800</v>
      </c>
      <c r="G44" s="62">
        <f>SUM('一般＆退職・基礎:一般＆退職・介護'!G44)</f>
        <v>82696</v>
      </c>
      <c r="H44" s="62">
        <f>SUM('一般＆退職・基礎:一般＆退職・介護'!H44)</f>
        <v>48166</v>
      </c>
      <c r="I44" s="62">
        <f>SUM('一般＆退職・基礎:一般＆退職・介護'!I44)</f>
        <v>389454</v>
      </c>
      <c r="J44" s="62">
        <f t="shared" si="0"/>
        <v>54196.21486223212</v>
      </c>
      <c r="K44" s="62">
        <f t="shared" si="1"/>
        <v>35970.62898309781</v>
      </c>
    </row>
    <row r="45" spans="1:11" ht="21.75" customHeight="1">
      <c r="A45" s="44">
        <v>38</v>
      </c>
      <c r="B45" s="45" t="s">
        <v>25</v>
      </c>
      <c r="C45" s="62">
        <f>SUM('一般＆退職・基礎:一般＆退職・介護'!C45)</f>
        <v>5603</v>
      </c>
      <c r="D45" s="62">
        <f>SUM('一般＆退職・基礎:一般＆退職・介護'!D45)</f>
        <v>8256</v>
      </c>
      <c r="E45" s="62">
        <f>SUM('一般＆退職・基礎:一般＆退職・介護'!E45)</f>
        <v>254140</v>
      </c>
      <c r="F45" s="62">
        <f>SUM('一般＆退職・基礎:一般＆退職・介護'!F45)</f>
        <v>0</v>
      </c>
      <c r="G45" s="62">
        <f>SUM('一般＆退職・基礎:一般＆退職・介護'!G45)</f>
        <v>100673</v>
      </c>
      <c r="H45" s="62">
        <f>SUM('一般＆退職・基礎:一般＆退職・介護'!H45)</f>
        <v>45575</v>
      </c>
      <c r="I45" s="62">
        <f>SUM('一般＆退職・基礎:一般＆退職・介護'!I45)</f>
        <v>400388</v>
      </c>
      <c r="J45" s="62">
        <f t="shared" si="0"/>
        <v>71459.57522755666</v>
      </c>
      <c r="K45" s="62">
        <f t="shared" si="1"/>
        <v>48496.608527131786</v>
      </c>
    </row>
    <row r="46" spans="1:11" ht="21.75" customHeight="1">
      <c r="A46" s="44">
        <v>39</v>
      </c>
      <c r="B46" s="45" t="s">
        <v>26</v>
      </c>
      <c r="C46" s="62">
        <f>SUM('一般＆退職・基礎:一般＆退職・介護'!C46)</f>
        <v>16199</v>
      </c>
      <c r="D46" s="62">
        <f>SUM('一般＆退職・基礎:一般＆退職・介護'!D46)</f>
        <v>24121</v>
      </c>
      <c r="E46" s="62">
        <f>SUM('一般＆退職・基礎:一般＆退職・介護'!E46)</f>
        <v>601954</v>
      </c>
      <c r="F46" s="62">
        <f>SUM('一般＆退職・基礎:一般＆退職・介護'!F46)</f>
        <v>0</v>
      </c>
      <c r="G46" s="62">
        <f>SUM('一般＆退職・基礎:一般＆退職・介護'!G46)</f>
        <v>252061</v>
      </c>
      <c r="H46" s="62">
        <f>SUM('一般＆退職・基礎:一般＆退職・介護'!H46)</f>
        <v>135006</v>
      </c>
      <c r="I46" s="62">
        <f>SUM('一般＆退職・基礎:一般＆退職・介護'!I46)</f>
        <v>989021</v>
      </c>
      <c r="J46" s="62">
        <f t="shared" si="0"/>
        <v>61054.44780542009</v>
      </c>
      <c r="K46" s="62">
        <f t="shared" si="1"/>
        <v>41002.48745906057</v>
      </c>
    </row>
    <row r="47" spans="1:11" ht="21.75" customHeight="1">
      <c r="A47" s="44">
        <v>40</v>
      </c>
      <c r="B47" s="45" t="s">
        <v>27</v>
      </c>
      <c r="C47" s="62">
        <f>SUM('一般＆退職・基礎:一般＆退職・介護'!C47)</f>
        <v>3291</v>
      </c>
      <c r="D47" s="62">
        <f>SUM('一般＆退職・基礎:一般＆退職・介護'!D47)</f>
        <v>5166</v>
      </c>
      <c r="E47" s="62">
        <f>SUM('一般＆退職・基礎:一般＆退職・介護'!E47)</f>
        <v>126414</v>
      </c>
      <c r="F47" s="62">
        <f>SUM('一般＆退職・基礎:一般＆退職・介護'!F47)</f>
        <v>32256</v>
      </c>
      <c r="G47" s="62">
        <f>SUM('一般＆退職・基礎:一般＆退職・介護'!G47)</f>
        <v>56616</v>
      </c>
      <c r="H47" s="62">
        <f>SUM('一般＆退職・基礎:一般＆退職・介護'!H47)</f>
        <v>31509</v>
      </c>
      <c r="I47" s="62">
        <f>SUM('一般＆退職・基礎:一般＆退職・介護'!I47)</f>
        <v>246795</v>
      </c>
      <c r="J47" s="62">
        <f t="shared" si="0"/>
        <v>74990.88422971741</v>
      </c>
      <c r="K47" s="62">
        <f t="shared" si="1"/>
        <v>47772.93844367015</v>
      </c>
    </row>
    <row r="48" spans="1:11" ht="21.75" customHeight="1">
      <c r="A48" s="44">
        <v>41</v>
      </c>
      <c r="B48" s="45" t="s">
        <v>28</v>
      </c>
      <c r="C48" s="62">
        <f>SUM('一般＆退職・基礎:一般＆退職・介護'!C48)</f>
        <v>8858</v>
      </c>
      <c r="D48" s="62">
        <f>SUM('一般＆退職・基礎:一般＆退職・介護'!D48)</f>
        <v>15129</v>
      </c>
      <c r="E48" s="62">
        <f>SUM('一般＆退職・基礎:一般＆退職・介護'!E48)</f>
        <v>511831</v>
      </c>
      <c r="F48" s="62">
        <f>SUM('一般＆退職・基礎:一般＆退職・介護'!F48)</f>
        <v>58021</v>
      </c>
      <c r="G48" s="62">
        <f>SUM('一般＆退職・基礎:一般＆退職・介護'!G48)</f>
        <v>168548</v>
      </c>
      <c r="H48" s="62">
        <f>SUM('一般＆退職・基礎:一般＆退職・介護'!H48)</f>
        <v>83307</v>
      </c>
      <c r="I48" s="62">
        <f>SUM('一般＆退職・基礎:一般＆退職・介護'!I48)</f>
        <v>821707</v>
      </c>
      <c r="J48" s="62">
        <f t="shared" si="0"/>
        <v>92764.393768345</v>
      </c>
      <c r="K48" s="62">
        <f t="shared" si="1"/>
        <v>54313.37167030207</v>
      </c>
    </row>
    <row r="49" spans="1:11" ht="21.75" customHeight="1">
      <c r="A49" s="44">
        <v>42</v>
      </c>
      <c r="B49" s="45" t="s">
        <v>29</v>
      </c>
      <c r="C49" s="62">
        <f>SUM('一般＆退職・基礎:一般＆退職・介護'!C49)</f>
        <v>3185</v>
      </c>
      <c r="D49" s="62">
        <f>SUM('一般＆退職・基礎:一般＆退職・介護'!D49)</f>
        <v>4866</v>
      </c>
      <c r="E49" s="62">
        <f>SUM('一般＆退職・基礎:一般＆退職・介護'!E49)</f>
        <v>127046</v>
      </c>
      <c r="F49" s="62">
        <f>SUM('一般＆退職・基礎:一般＆退職・介護'!F49)</f>
        <v>27343</v>
      </c>
      <c r="G49" s="62">
        <f>SUM('一般＆退職・基礎:一般＆退職・介護'!G49)</f>
        <v>42250</v>
      </c>
      <c r="H49" s="62">
        <f>SUM('一般＆退職・基礎:一般＆退職・介護'!H49)</f>
        <v>25788</v>
      </c>
      <c r="I49" s="62">
        <f>SUM('一般＆退職・基礎:一般＆退職・介護'!I49)</f>
        <v>222427</v>
      </c>
      <c r="J49" s="62">
        <f t="shared" si="0"/>
        <v>69835.79277864992</v>
      </c>
      <c r="K49" s="62">
        <f t="shared" si="1"/>
        <v>45710.439786272094</v>
      </c>
    </row>
    <row r="50" spans="1:11" ht="21.75" customHeight="1">
      <c r="A50" s="44">
        <v>43</v>
      </c>
      <c r="B50" s="45" t="s">
        <v>30</v>
      </c>
      <c r="C50" s="62">
        <f>SUM('一般＆退職・基礎:一般＆退職・介護'!C50)</f>
        <v>9066</v>
      </c>
      <c r="D50" s="62">
        <f>SUM('一般＆退職・基礎:一般＆退職・介護'!D50)</f>
        <v>14858</v>
      </c>
      <c r="E50" s="62">
        <f>SUM('一般＆退職・基礎:一般＆退職・介護'!E50)</f>
        <v>458479</v>
      </c>
      <c r="F50" s="62">
        <f>SUM('一般＆退職・基礎:一般＆退職・介護'!F50)</f>
        <v>75314</v>
      </c>
      <c r="G50" s="62">
        <f>SUM('一般＆退職・基礎:一般＆退職・介護'!G50)</f>
        <v>143841</v>
      </c>
      <c r="H50" s="62">
        <f>SUM('一般＆退職・基礎:一般＆退職・介護'!H50)</f>
        <v>76782</v>
      </c>
      <c r="I50" s="62">
        <f>SUM('一般＆退職・基礎:一般＆退職・介護'!I50)</f>
        <v>754416</v>
      </c>
      <c r="J50" s="62">
        <f t="shared" si="0"/>
        <v>83213.7657180675</v>
      </c>
      <c r="K50" s="62">
        <f t="shared" si="1"/>
        <v>50775.07066899986</v>
      </c>
    </row>
    <row r="51" spans="1:11" ht="21.75" customHeight="1">
      <c r="A51" s="48">
        <v>44</v>
      </c>
      <c r="B51" s="49" t="s">
        <v>31</v>
      </c>
      <c r="C51" s="66">
        <f>SUM('一般＆退職・基礎:一般＆退職・介護'!C51)</f>
        <v>6757</v>
      </c>
      <c r="D51" s="66">
        <f>SUM('一般＆退職・基礎:一般＆退職・介護'!D51)</f>
        <v>10033</v>
      </c>
      <c r="E51" s="66">
        <f>SUM('一般＆退職・基礎:一般＆退職・介護'!E51)</f>
        <v>206388</v>
      </c>
      <c r="F51" s="66">
        <f>SUM('一般＆退職・基礎:一般＆退職・介護'!F51)</f>
        <v>0</v>
      </c>
      <c r="G51" s="66">
        <f>SUM('一般＆退職・基礎:一般＆退職・介護'!G51)</f>
        <v>92462</v>
      </c>
      <c r="H51" s="66">
        <f>SUM('一般＆退職・基礎:一般＆退職・介護'!H51)</f>
        <v>55839</v>
      </c>
      <c r="I51" s="66">
        <f>SUM('一般＆退職・基礎:一般＆退職・介護'!I51)</f>
        <v>354689</v>
      </c>
      <c r="J51" s="63">
        <f t="shared" si="0"/>
        <v>52492.08228503774</v>
      </c>
      <c r="K51" s="63">
        <f t="shared" si="1"/>
        <v>35352.237615867634</v>
      </c>
    </row>
    <row r="52" spans="1:11" s="32" customFormat="1" ht="21.75" customHeight="1">
      <c r="A52" s="37"/>
      <c r="B52" s="52" t="s">
        <v>1</v>
      </c>
      <c r="C52" s="64">
        <f>SUM('一般＆退職・基礎:一般＆退職・介護'!C52)</f>
        <v>96039</v>
      </c>
      <c r="D52" s="64">
        <f>SUM('一般＆退職・基礎:一般＆退職・介護'!D52)</f>
        <v>148096</v>
      </c>
      <c r="E52" s="64">
        <f>SUM('一般＆退職・基礎:一般＆退職・介護'!E52)</f>
        <v>3880401</v>
      </c>
      <c r="F52" s="64">
        <f>SUM('一般＆退職・基礎:一般＆退職・介護'!F52)</f>
        <v>316271</v>
      </c>
      <c r="G52" s="64">
        <f>SUM('一般＆退職・基礎:一般＆退職・介護'!G52)</f>
        <v>1525374</v>
      </c>
      <c r="H52" s="64">
        <f>SUM('一般＆退職・基礎:一般＆退職・介護'!H52)</f>
        <v>793217</v>
      </c>
      <c r="I52" s="64">
        <f>SUM('一般＆退職・基礎:一般＆退職・介護'!I52)</f>
        <v>6515263</v>
      </c>
      <c r="J52" s="64">
        <f>SUM(I52*1000/C52)</f>
        <v>67839.76301294265</v>
      </c>
      <c r="K52" s="64">
        <f>SUM(I52*1000/D52)</f>
        <v>43993.51096585998</v>
      </c>
    </row>
    <row r="53" spans="1:11" s="32" customFormat="1" ht="21.75" customHeight="1">
      <c r="A53" s="40"/>
      <c r="B53" s="53" t="s">
        <v>61</v>
      </c>
      <c r="C53" s="67">
        <f>SUM('一般＆退職・基礎:一般＆退職・介護'!C53)</f>
        <v>978928</v>
      </c>
      <c r="D53" s="67">
        <f>SUM('一般＆退職・基礎:一般＆退職・介護'!D53)</f>
        <v>1471367</v>
      </c>
      <c r="E53" s="67">
        <f>SUM('一般＆退職・基礎:一般＆退職・介護'!E53)</f>
        <v>37694830</v>
      </c>
      <c r="F53" s="67">
        <f>SUM('一般＆退職・基礎:一般＆退職・介護'!F53)</f>
        <v>1626667</v>
      </c>
      <c r="G53" s="67">
        <f>SUM('一般＆退職・基礎:一般＆退職・介護'!G53)</f>
        <v>14609372</v>
      </c>
      <c r="H53" s="67">
        <f>SUM('一般＆退職・基礎:一般＆退職・介護'!H53)</f>
        <v>8259284</v>
      </c>
      <c r="I53" s="67">
        <f>SUM('一般＆退職・基礎:一般＆退職・介護'!I53)</f>
        <v>62190153</v>
      </c>
      <c r="J53" s="67">
        <f>SUM(I53*1000/C53)</f>
        <v>63528.832559697956</v>
      </c>
      <c r="K53" s="67">
        <f>SUM(I53*1000/D53)</f>
        <v>42266.92116922562</v>
      </c>
    </row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政策企画部情報システム課</cp:lastModifiedBy>
  <cp:lastPrinted>2021-02-08T02:01:33Z</cp:lastPrinted>
  <dcterms:created xsi:type="dcterms:W3CDTF">2003-03-10T00:04:38Z</dcterms:created>
  <dcterms:modified xsi:type="dcterms:W3CDTF">2023-03-30T00:07:19Z</dcterms:modified>
  <cp:category/>
  <cp:version/>
  <cp:contentType/>
  <cp:contentStatus/>
</cp:coreProperties>
</file>